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50F409C4-A2EB-4265-90E0-0CED33DD73D1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0" i="1" l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8" i="1"/>
  <c r="AE28" i="1" s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6" i="1"/>
  <c r="AE26" i="1" s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30" i="1" l="1"/>
  <c r="AE17" i="1"/>
  <c r="AE27" i="1"/>
  <c r="AE22" i="1"/>
  <c r="AE31" i="1"/>
  <c r="AE5" i="1"/>
  <c r="AE24" i="1"/>
  <c r="AE29" i="1"/>
  <c r="AE21" i="1"/>
  <c r="AE25" i="1"/>
  <c r="AE19" i="1"/>
  <c r="AE20" i="1"/>
  <c r="AE23" i="1"/>
  <c r="AE18" i="1"/>
  <c r="AE11" i="1"/>
  <c r="AE10" i="1"/>
  <c r="AE14" i="1"/>
  <c r="AE8" i="1"/>
  <c r="AE4" i="1"/>
  <c r="AE15" i="1"/>
  <c r="AE9" i="1"/>
  <c r="AE7" i="1"/>
  <c r="AE3" i="1"/>
  <c r="AE12" i="1"/>
  <c r="AE13" i="1"/>
  <c r="AE6" i="1"/>
  <c r="A4" i="1" l="1"/>
  <c r="A11" i="1"/>
  <c r="A5" i="1"/>
  <c r="A10" i="1"/>
  <c r="A8" i="1"/>
  <c r="A14" i="1"/>
  <c r="A12" i="1"/>
  <c r="A7" i="1"/>
  <c r="A6" i="1"/>
  <c r="A15" i="1"/>
  <c r="A13" i="1"/>
  <c r="A3" i="1"/>
  <c r="A9" i="1"/>
</calcChain>
</file>

<file path=xl/sharedStrings.xml><?xml version="1.0" encoding="utf-8"?>
<sst xmlns="http://schemas.openxmlformats.org/spreadsheetml/2006/main" count="262" uniqueCount="146">
  <si>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</si>
  <si>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</si>
  <si>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</si>
  <si>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</si>
  <si>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</si>
  <si>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</si>
  <si>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</si>
  <si>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</si>
  <si>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</si>
  <si>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</si>
  <si>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</si>
  <si>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</si>
  <si>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</si>
  <si>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</si>
  <si>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</si>
  <si>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</si>
  <si>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</si>
  <si>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</si>
  <si>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</si>
  <si>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</si>
  <si>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</si>
  <si>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</si>
  <si>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</si>
  <si>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</si>
  <si>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</si>
  <si>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</si>
  <si>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</si>
  <si>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</si>
  <si>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</si>
  <si>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</si>
  <si>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</si>
  <si>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</si>
  <si>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</si>
  <si>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</si>
  <si>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</si>
  <si>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</si>
  <si>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</si>
  <si>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</si>
  <si>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</si>
  <si>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</si>
  <si>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</si>
  <si>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</si>
  <si>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</si>
  <si>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</si>
  <si>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</si>
  <si>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</si>
  <si>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</si>
  <si>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</si>
  <si>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</si>
  <si>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</si>
  <si>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</si>
  <si>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</si>
  <si>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</si>
  <si>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</si>
  <si>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</si>
  <si>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</si>
  <si>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</si>
  <si>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</si>
  <si>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</si>
  <si>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</si>
  <si>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</si>
  <si>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</si>
  <si>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</si>
  <si>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</si>
  <si>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</si>
  <si>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</si>
  <si>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</si>
  <si>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</si>
  <si>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Theo Isbouts  &amp; Petra van Brussel</t>
  </si>
  <si>
    <t xml:space="preserve">Jo van Hoef &amp; Gerard Leenders 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</si>
  <si>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</si>
  <si>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</si>
  <si>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</si>
  <si>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</si>
  <si>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</si>
  <si>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</si>
  <si>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</si>
  <si>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</si>
  <si>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</si>
  <si>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Ria Martens (35,2) &amp; Thieu Wijnen (68,7)</t>
  </si>
  <si>
    <t>Irene Wiegerinck (64,1) &amp; Francien Lammers (42,9)</t>
  </si>
  <si>
    <t>René Bakens (79,2) &amp; Frans Jacobs (30,2)</t>
  </si>
  <si>
    <t>José van Loon (62,9) &amp; Lea Wijnen (62,9)</t>
  </si>
  <si>
    <t>Marjo Stevens (67,5) &amp; Maria Vervoordeldonk (67,5)</t>
  </si>
  <si>
    <t>Ans van der Heijden (67,9) &amp; Henk Peters (67,9)</t>
  </si>
  <si>
    <t>Willemien Berkvens (71,7) &amp; Toos Peeters (71,7)</t>
  </si>
  <si>
    <t>Gerry Kwarten (73,5) &amp; Nettie Mulder (73,5)</t>
  </si>
  <si>
    <t>Toos Bijnen (73,7) &amp; Erneste Mulder (73,7)</t>
  </si>
  <si>
    <t>Jo van Horssen (74,9) &amp; Mia Kanters (74,9)</t>
  </si>
  <si>
    <t>Marian van den Boomen (75,1) &amp; Dorus Koolen (75,1)</t>
  </si>
  <si>
    <t>Vera Veldman (77,1) &amp; Harry Veldman (77,1)</t>
  </si>
  <si>
    <t>Frans Cuppen (77,4) &amp; Jos Padberg (77,4)</t>
  </si>
  <si>
    <t>Betsie van Abeelen (79,1) &amp; Marianne Bakker (76,3)</t>
  </si>
  <si>
    <t>Petra van Brussel (78,9) &amp; Theo Isbouts (79,1)</t>
  </si>
  <si>
    <t>Jac Huijsmans (82,9) &amp; Rini Zegers (76,5)</t>
  </si>
  <si>
    <t>Truus van de Kruijs (80,2) &amp; Ria van Roy (80,2)</t>
  </si>
  <si>
    <t>Frans Hoefnagels (80,3) &amp; Theo Manders (80,3)</t>
  </si>
  <si>
    <t>Nelly van Geffen (80,5) &amp; Hanny van der Loo (80,5)</t>
  </si>
  <si>
    <t>Jo van Hoef (82,8) &amp; Gerard Leenders (82,8)</t>
  </si>
  <si>
    <t>Henriette Hoebergen (83,8) &amp; Frits Hoebergen (82,9)</t>
  </si>
  <si>
    <t>Marjan van Oosterhout (84,4) &amp; Nora van de Rijdt (84,4)</t>
  </si>
  <si>
    <t>Piet Aarts (85,4) &amp; Martien van Heugten (85,4)</t>
  </si>
  <si>
    <t>Jos Bongers (86,5) &amp; Nel Jaspers (86,5)</t>
  </si>
  <si>
    <t>Evert Manders (87,3) &amp; Bjorn Rosenberg (87,3)</t>
  </si>
  <si>
    <t>Herbert Clevis (90,6) &amp; Marja Peters (90,6)</t>
  </si>
  <si>
    <t>Faas Peters (91,0) &amp; Helma Wierts (91,0)</t>
  </si>
  <si>
    <t>Hans Berkers (92,6) &amp; Nellie van Dijk (92,6)</t>
  </si>
  <si>
    <t>Jan Jaspers (94,8) &amp; Ruud Wierts (94,8)</t>
  </si>
  <si>
    <t>Ranking 160+</t>
  </si>
  <si>
    <t>Ranking -160</t>
  </si>
  <si>
    <t>René Bakens &amp; Frans Jacobs</t>
  </si>
  <si>
    <t>Willemien Berkvens &amp; Thieu Wijnen</t>
  </si>
  <si>
    <t>Herbert Clevis (93,9) &amp; Marja Peters (95,4)</t>
  </si>
  <si>
    <t>Evert Manders (93,0) &amp; Bjorn Rosenberg (93,0)</t>
  </si>
  <si>
    <t>Jan Jaspers (92,9) &amp; Ruud Wierts (92,9)</t>
  </si>
  <si>
    <t>Frans Hoefnagels (85,9) &amp; Theo Manders (85,9)</t>
  </si>
  <si>
    <t>Hans Berkers (85,0) &amp; Nellie van Dijk (85,0)</t>
  </si>
  <si>
    <t>Henriette Hoebergen (84,0) &amp; Frits Hoebergen (84,0)</t>
  </si>
  <si>
    <t>Jo van Hoef (83,3) &amp; Gerard Leenders (83,3)</t>
  </si>
  <si>
    <t>Piet Aarts (82,6) &amp; Martien van Heugten (82,6)</t>
  </si>
  <si>
    <t>Nelly van Geffen (82,0) &amp; Hanny van der Loo (82,0)</t>
  </si>
  <si>
    <t>Jos Bongers (81,8) &amp; Nel Jaspers (81,8)</t>
  </si>
  <si>
    <t>Petra van Brussel (86,1) &amp; Theo Isbouts (77,5)</t>
  </si>
  <si>
    <t>Truus van de Kruijs (81,1) &amp; Ria van Roy (81,1)</t>
  </si>
  <si>
    <t>Frans Cuppen (80,6) &amp; Jos Padberg (80,6)</t>
  </si>
  <si>
    <t>Faas Peters (79,9) &amp; Helma Wierts (79,9)</t>
  </si>
  <si>
    <t>Marjan van Oosterhout (78,7) &amp; Nora van de Rijdt (78,7)</t>
  </si>
  <si>
    <t>Betsie van Abeelen (78,3) &amp; Marianne Bakker (78,3)</t>
  </si>
  <si>
    <t>Marian van den Boomen (78,0) &amp; Doris Koolen (78,0)</t>
  </si>
  <si>
    <t>Ans van der Heijden (77,4) &amp; Henk Peters (77,4)</t>
  </si>
  <si>
    <t>Jo van Horssen (77,2) &amp; Mia Kanters (77,2)</t>
  </si>
  <si>
    <t>Jac Huijsmans (74,8) &amp; Rini Zegers (74,8)</t>
  </si>
  <si>
    <t>Toos Bijnen (73,7) &amp; Erneste Mulder (68,7)</t>
  </si>
  <si>
    <t>Willemien Berkvens (70,0) &amp; Thieu Wijnen (70,0)</t>
  </si>
  <si>
    <t>Vera Veldman (68,5) &amp; Harry Veldman (68,5)</t>
  </si>
  <si>
    <t>Marjo Stevens (66,9) &amp; Maria Vervoordeldonk (66,9)</t>
  </si>
  <si>
    <t>Irene Wiegerinck (68,2) &amp; Marianne van Herpen (63,0)</t>
  </si>
  <si>
    <t>Peter van Bussel (61,7) &amp; Frank Kuijers (49,0)</t>
  </si>
  <si>
    <t>René Bakens (80,0) &amp; Frans Jacobs (30,2)</t>
  </si>
  <si>
    <t>NBB-Clubranking (v3.10.7) © 2013-20</t>
  </si>
  <si>
    <t>Ranking 1-3-26</t>
  </si>
  <si>
    <t>Toos Bijnen &amp; Erneste Mulder</t>
  </si>
  <si>
    <t>Vera en Harry Veldman</t>
  </si>
  <si>
    <t>Marianne v.Herpen &amp; Irene Wiegerinck</t>
  </si>
  <si>
    <t>Peter v.Bussel-Frank Kuijpers</t>
  </si>
  <si>
    <t>Stand woensdag lenteperiode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</si>
</sst>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0" fontId="9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4" borderId="9" xfId="0" applyFont="1" applyFill="1" applyBorder="1" applyAlignment="1">
      <alignment horizontal="center" vertical="center" wrapText="1"/>
    </xf>
    <xf numFmtId="2" fontId="3" fillId="5" borderId="7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11" fillId="5" borderId="8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2" fontId="0" fillId="5" borderId="7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/>
    </xf>
    <xf numFmtId="0" fontId="6" fillId="9" borderId="0" xfId="0" applyFont="1" applyFill="1" applyAlignment="1">
      <alignment vertical="center" wrapText="1"/>
    </xf>
    <xf numFmtId="2" fontId="0" fillId="10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D75"/>
  <sheetViews>
    <sheetView tabSelected="1" topLeftCell="A9" workbookViewId="0">
      <selection activeCell="BE24" sqref="BE24"/>
    </sheetView>
  </sheetViews>
  <sheetFormatPr defaultRowHeight="14.4" x14ac:dyDescent="0.3"/>
  <cols>
    <col min="1" max="1" width="6.5546875" style="18" customWidth="1"/>
    <col min="2" max="2" width="6.88671875" style="18" bestFit="1" customWidth="1"/>
    <col min="3" max="3" width="51.21875" style="19" customWidth="1"/>
    <col min="4" max="4" width="11.44140625" style="20" customWidth="1"/>
    <col min="5" max="5" width="8.77734375" style="28" customWidth="1"/>
    <col min="6" max="6" width="5.6640625" style="21" hidden="1" customWidth="1"/>
    <col min="7" max="7" width="7" style="22" customWidth="1"/>
    <col min="8" max="8" width="5.6640625" style="22" hidden="1" customWidth="1"/>
    <col min="9" max="9" width="7" style="18" customWidth="1"/>
    <col min="10" max="10" width="5.6640625" style="18" hidden="1" customWidth="1"/>
    <col min="11" max="11" width="7" style="22" customWidth="1"/>
    <col min="12" max="12" width="5.6640625" style="18" hidden="1" customWidth="1"/>
    <col min="13" max="13" width="7" style="22" customWidth="1"/>
    <col min="14" max="14" width="5.6640625" style="18" hidden="1" customWidth="1"/>
    <col min="15" max="15" width="7" style="22" customWidth="1"/>
    <col min="16" max="16" width="5.6640625" style="18" hidden="1" customWidth="1"/>
    <col min="17" max="17" width="7" style="22" customWidth="1"/>
    <col min="18" max="18" width="5.6640625" style="18" hidden="1" customWidth="1"/>
    <col min="19" max="19" width="7" style="22" customWidth="1"/>
    <col min="20" max="20" width="5.6640625" style="18" hidden="1" customWidth="1"/>
    <col min="21" max="21" width="7" style="22" customWidth="1"/>
    <col min="22" max="22" width="5.6640625" style="18" hidden="1" customWidth="1"/>
    <col min="23" max="23" width="7.88671875" style="22" hidden="1" customWidth="1"/>
    <col min="24" max="24" width="6.5546875" style="18" hidden="1" customWidth="1"/>
    <col min="25" max="25" width="7.88671875" style="22" hidden="1" customWidth="1"/>
    <col min="26" max="26" width="6.5546875" style="18" hidden="1" customWidth="1"/>
    <col min="27" max="27" width="7.88671875" style="18" hidden="1" customWidth="1"/>
    <col min="28" max="28" width="6.5546875" style="18" hidden="1" customWidth="1"/>
    <col min="29" max="29" width="7.88671875" style="18" hidden="1" customWidth="1"/>
    <col min="30" max="30" width="6.5546875" style="18" hidden="1" customWidth="1"/>
    <col min="31" max="31" width="12.33203125" style="23" customWidth="1"/>
    <col min="32" max="51" width="8.88671875" hidden="1" customWidth="1"/>
    <col min="52" max="52" width="7" hidden="1" customWidth="1"/>
    <col min="53" max="56" width="8.88671875" hidden="1" customWidth="1"/>
    <col min="57" max="66" width="8.88671875" customWidth="1"/>
  </cols>
  <sheetData>
    <row r="1" spans="1:52" ht="16.2" thickBot="1" x14ac:dyDescent="0.35">
      <c r="A1" s="46" t="s">
        <v>145</v>
      </c>
      <c r="B1" s="47"/>
      <c r="C1" s="48"/>
      <c r="D1" s="33"/>
      <c r="E1" s="27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49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108</v>
      </c>
      <c r="D2" s="34" t="s">
        <v>140</v>
      </c>
      <c r="E2" s="31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0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IF(AE3="","",RANK(AE3,AE$3:AE$16))</f>
        <v>1</v>
      </c>
      <c r="B3" s="11" t="s">
        <v>44</v>
      </c>
      <c r="C3" s="32" t="s">
        <v>60</v>
      </c>
      <c r="D3" s="24">
        <v>189.3</v>
      </c>
      <c r="E3" s="29">
        <v>58.33</v>
      </c>
      <c r="F3" s="25">
        <v>24</v>
      </c>
      <c r="G3" s="25">
        <v>65.42</v>
      </c>
      <c r="H3" s="12">
        <v>24</v>
      </c>
      <c r="I3" s="25">
        <v>56.67</v>
      </c>
      <c r="J3" s="13">
        <v>24</v>
      </c>
      <c r="K3" s="25">
        <v>55.42</v>
      </c>
      <c r="L3" s="45">
        <v>24</v>
      </c>
      <c r="M3" s="25">
        <v>49.9</v>
      </c>
      <c r="N3" s="41">
        <v>24</v>
      </c>
      <c r="O3" s="25">
        <v>55.83</v>
      </c>
      <c r="P3" s="13">
        <v>24</v>
      </c>
      <c r="Q3" s="25">
        <v>53.58</v>
      </c>
      <c r="R3" s="41">
        <v>24</v>
      </c>
      <c r="S3" s="25">
        <v>55.73</v>
      </c>
      <c r="T3" s="41">
        <v>24</v>
      </c>
      <c r="U3" s="25">
        <v>62.92</v>
      </c>
      <c r="V3" s="41">
        <v>24</v>
      </c>
      <c r="W3" s="12"/>
      <c r="X3" s="13"/>
      <c r="Y3" s="12"/>
      <c r="Z3" s="13"/>
      <c r="AA3" s="12"/>
      <c r="AB3" s="13"/>
      <c r="AC3" s="13"/>
      <c r="AD3" s="13"/>
      <c r="AE3" s="43">
        <f>IF(AS3=0,"",SUM(AF3:AR3)/AS3)</f>
        <v>57.088888888888896</v>
      </c>
      <c r="AF3">
        <f>E3*F3</f>
        <v>1399.92</v>
      </c>
      <c r="AG3">
        <f>G3*H3</f>
        <v>1570.08</v>
      </c>
      <c r="AH3">
        <f>I3*J3</f>
        <v>1360.08</v>
      </c>
      <c r="AI3">
        <f>K3*L3</f>
        <v>1330.08</v>
      </c>
      <c r="AJ3">
        <f>M3*N3</f>
        <v>1197.5999999999999</v>
      </c>
      <c r="AK3">
        <f>O3*P3</f>
        <v>1339.92</v>
      </c>
      <c r="AL3">
        <f>Q3*R3</f>
        <v>1285.92</v>
      </c>
      <c r="AM3">
        <f>S3*T3</f>
        <v>1337.52</v>
      </c>
      <c r="AN3">
        <f>U3*V3</f>
        <v>1510.08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4">
        <f>F3+H3+J3+L3+N3+P3+R3+T3+V3+X3+Z3+AB3+AD3</f>
        <v>216</v>
      </c>
      <c r="AV3" s="15">
        <v>4</v>
      </c>
      <c r="AW3" s="16" t="s">
        <v>45</v>
      </c>
      <c r="AX3" s="15">
        <v>183</v>
      </c>
      <c r="AY3" s="15">
        <v>1.2</v>
      </c>
      <c r="AZ3" s="17" t="s">
        <v>48</v>
      </c>
    </row>
    <row r="4" spans="1:52" ht="19.95" customHeight="1" x14ac:dyDescent="0.3">
      <c r="A4" s="10">
        <f>IF(AE4="","",RANK(AE4,AE$3:AE$16))</f>
        <v>2</v>
      </c>
      <c r="B4" s="11" t="s">
        <v>44</v>
      </c>
      <c r="C4" s="44" t="s">
        <v>58</v>
      </c>
      <c r="D4" s="24">
        <v>170</v>
      </c>
      <c r="E4" s="29">
        <v>50</v>
      </c>
      <c r="F4" s="25">
        <v>24</v>
      </c>
      <c r="G4" s="25">
        <v>55.42</v>
      </c>
      <c r="H4" s="12">
        <v>24</v>
      </c>
      <c r="I4" s="25">
        <v>64.58</v>
      </c>
      <c r="J4" s="13">
        <v>24</v>
      </c>
      <c r="K4" s="25">
        <v>62.5</v>
      </c>
      <c r="L4" s="45">
        <v>24</v>
      </c>
      <c r="M4" s="25">
        <v>51.41</v>
      </c>
      <c r="N4" s="41">
        <v>24</v>
      </c>
      <c r="O4" s="25">
        <v>56.67</v>
      </c>
      <c r="P4" s="13">
        <v>24</v>
      </c>
      <c r="Q4" s="25">
        <v>53.5</v>
      </c>
      <c r="R4" s="41">
        <v>24</v>
      </c>
      <c r="S4" s="25">
        <v>56.25</v>
      </c>
      <c r="T4" s="41">
        <v>24</v>
      </c>
      <c r="U4" s="25">
        <v>55</v>
      </c>
      <c r="V4" s="41">
        <v>24</v>
      </c>
      <c r="W4" s="12"/>
      <c r="X4" s="13"/>
      <c r="Y4" s="12"/>
      <c r="Z4" s="13"/>
      <c r="AA4" s="12"/>
      <c r="AB4" s="13"/>
      <c r="AC4" s="13"/>
      <c r="AD4" s="13"/>
      <c r="AE4" s="43">
        <f>IF(AS4=0,"",SUM(AF4:AR4)/AS4)</f>
        <v>56.147777777777776</v>
      </c>
      <c r="AF4">
        <f>E4*F4</f>
        <v>1200</v>
      </c>
      <c r="AG4">
        <f>G4*H4</f>
        <v>1330.08</v>
      </c>
      <c r="AH4">
        <f>I4*J4</f>
        <v>1549.92</v>
      </c>
      <c r="AI4">
        <f>K4*L4</f>
        <v>1500</v>
      </c>
      <c r="AJ4">
        <f>M4*N4</f>
        <v>1233.8399999999999</v>
      </c>
      <c r="AK4">
        <f>O4*P4</f>
        <v>1360.08</v>
      </c>
      <c r="AL4">
        <f>Q4*R4</f>
        <v>1284</v>
      </c>
      <c r="AM4">
        <f>S4*T4</f>
        <v>1350</v>
      </c>
      <c r="AN4">
        <f>U4*V4</f>
        <v>1320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4">
        <f>F4+H4+J4+L4+N4+P4+R4+T4+V4+X4+Z4+AB4+AD4</f>
        <v>216</v>
      </c>
      <c r="AV4" s="15">
        <v>9</v>
      </c>
      <c r="AW4" s="16" t="s">
        <v>45</v>
      </c>
      <c r="AX4" s="15">
        <v>176</v>
      </c>
      <c r="AY4" s="15">
        <v>1</v>
      </c>
      <c r="AZ4" s="17" t="s">
        <v>49</v>
      </c>
    </row>
    <row r="5" spans="1:52" ht="19.95" customHeight="1" x14ac:dyDescent="0.3">
      <c r="A5" s="10">
        <f>IF(AE5="","",RANK(AE5,AE$3:AE$16))</f>
        <v>3</v>
      </c>
      <c r="B5" s="11" t="s">
        <v>44</v>
      </c>
      <c r="C5" s="32" t="s">
        <v>61</v>
      </c>
      <c r="D5" s="24">
        <v>185.8</v>
      </c>
      <c r="E5" s="29">
        <v>51.56</v>
      </c>
      <c r="F5" s="25">
        <v>24</v>
      </c>
      <c r="G5" s="25">
        <v>54.58</v>
      </c>
      <c r="H5" s="12">
        <v>24</v>
      </c>
      <c r="I5" s="25">
        <v>53.75</v>
      </c>
      <c r="J5" s="13">
        <v>24</v>
      </c>
      <c r="K5" s="25">
        <v>54.17</v>
      </c>
      <c r="L5" s="45">
        <v>24</v>
      </c>
      <c r="M5" s="25">
        <v>40</v>
      </c>
      <c r="N5" s="41">
        <v>24</v>
      </c>
      <c r="O5" s="25">
        <v>55</v>
      </c>
      <c r="P5" s="13">
        <v>24</v>
      </c>
      <c r="Q5" s="25">
        <v>55.75</v>
      </c>
      <c r="R5" s="41">
        <v>24</v>
      </c>
      <c r="S5" s="25">
        <v>59.38</v>
      </c>
      <c r="T5" s="41">
        <v>24</v>
      </c>
      <c r="U5" s="25">
        <v>64.58</v>
      </c>
      <c r="V5" s="41">
        <v>24</v>
      </c>
      <c r="W5" s="12"/>
      <c r="X5" s="13"/>
      <c r="Y5" s="12"/>
      <c r="Z5" s="13"/>
      <c r="AA5" s="12"/>
      <c r="AB5" s="13"/>
      <c r="AC5" s="13"/>
      <c r="AD5" s="13"/>
      <c r="AE5" s="43">
        <f>IF(AS5=0,"",SUM(AF5:AR5)/AS5)</f>
        <v>54.307777777777787</v>
      </c>
      <c r="AF5">
        <f>E5*F5</f>
        <v>1237.44</v>
      </c>
      <c r="AG5">
        <f>G5*H5</f>
        <v>1309.92</v>
      </c>
      <c r="AH5">
        <f>I5*J5</f>
        <v>1290</v>
      </c>
      <c r="AI5">
        <f>K5*L5</f>
        <v>1300.08</v>
      </c>
      <c r="AJ5">
        <f>M5*N5</f>
        <v>960</v>
      </c>
      <c r="AK5">
        <f>O5*P5</f>
        <v>1320</v>
      </c>
      <c r="AL5">
        <f>Q5*R5</f>
        <v>1338</v>
      </c>
      <c r="AM5">
        <f>S5*T5</f>
        <v>1425.1200000000001</v>
      </c>
      <c r="AN5">
        <f>U5*V5</f>
        <v>1549.92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4">
        <f>F5+H5+J5+L5+N5+P5+R5+T5+V5+X5+Z5+AB5+AD5</f>
        <v>216</v>
      </c>
      <c r="AV5" s="15">
        <v>2</v>
      </c>
      <c r="AW5" s="16" t="s">
        <v>45</v>
      </c>
      <c r="AX5" s="15">
        <v>184.6</v>
      </c>
      <c r="AY5" s="15">
        <v>-0.6</v>
      </c>
      <c r="AZ5" s="17" t="s">
        <v>47</v>
      </c>
    </row>
    <row r="6" spans="1:52" ht="19.95" customHeight="1" x14ac:dyDescent="0.3">
      <c r="A6" s="10">
        <f>IF(AE6="","",RANK(AE6,AE$3:AE$16))</f>
        <v>4</v>
      </c>
      <c r="B6" s="11" t="s">
        <v>44</v>
      </c>
      <c r="C6" s="32" t="s">
        <v>59</v>
      </c>
      <c r="D6" s="24">
        <v>186</v>
      </c>
      <c r="E6" s="29">
        <v>48.96</v>
      </c>
      <c r="F6" s="25">
        <v>24</v>
      </c>
      <c r="G6" s="25">
        <v>61.67</v>
      </c>
      <c r="H6" s="12">
        <v>24</v>
      </c>
      <c r="I6" s="25">
        <v>49.17</v>
      </c>
      <c r="J6" s="13">
        <v>24</v>
      </c>
      <c r="K6" s="25">
        <v>57.5</v>
      </c>
      <c r="L6" s="45">
        <v>24</v>
      </c>
      <c r="M6" s="25">
        <v>53.54</v>
      </c>
      <c r="N6" s="41">
        <v>24</v>
      </c>
      <c r="O6" s="25">
        <v>56.25</v>
      </c>
      <c r="P6" s="13">
        <v>24</v>
      </c>
      <c r="Q6" s="25">
        <v>53.48</v>
      </c>
      <c r="R6" s="41">
        <v>23</v>
      </c>
      <c r="S6" s="25">
        <v>41.15</v>
      </c>
      <c r="T6" s="41">
        <v>24</v>
      </c>
      <c r="U6" s="25"/>
      <c r="V6" s="41"/>
      <c r="W6" s="12"/>
      <c r="X6" s="13"/>
      <c r="Y6" s="12"/>
      <c r="Z6" s="13"/>
      <c r="AA6" s="12"/>
      <c r="AB6" s="13"/>
      <c r="AC6" s="13"/>
      <c r="AD6" s="13"/>
      <c r="AE6" s="43">
        <f>IF(AS6=0,"",SUM(AF6:AR6)/AS6)</f>
        <v>52.71099476439791</v>
      </c>
      <c r="AF6">
        <f>E6*F6</f>
        <v>1175.04</v>
      </c>
      <c r="AG6">
        <f>G6*H6</f>
        <v>1480.08</v>
      </c>
      <c r="AH6">
        <f>I6*J6</f>
        <v>1180.08</v>
      </c>
      <c r="AI6">
        <f>K6*L6</f>
        <v>1380</v>
      </c>
      <c r="AJ6">
        <f>M6*N6</f>
        <v>1284.96</v>
      </c>
      <c r="AK6">
        <f>O6*P6</f>
        <v>1350</v>
      </c>
      <c r="AL6">
        <f>Q6*R6</f>
        <v>1230.04</v>
      </c>
      <c r="AM6">
        <f>S6*T6</f>
        <v>987.59999999999991</v>
      </c>
      <c r="AN6">
        <f>U6*V6</f>
        <v>0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4">
        <f>F6+H6+J6+L6+N6+P6+R6+T6+V6+X6+Z6+AB6+AD6</f>
        <v>191</v>
      </c>
      <c r="AV6" s="15">
        <v>2</v>
      </c>
      <c r="AW6" s="16" t="s">
        <v>45</v>
      </c>
      <c r="AX6" s="15">
        <v>184.6</v>
      </c>
      <c r="AY6" s="15">
        <v>-0.6</v>
      </c>
      <c r="AZ6" s="17" t="s">
        <v>47</v>
      </c>
    </row>
    <row r="7" spans="1:52" ht="19.95" customHeight="1" x14ac:dyDescent="0.3">
      <c r="A7" s="10">
        <f>IF(AE7="","",RANK(AE7,AE$3:AE$16))</f>
        <v>5</v>
      </c>
      <c r="B7" s="11" t="s">
        <v>44</v>
      </c>
      <c r="C7" s="32" t="s">
        <v>78</v>
      </c>
      <c r="D7" s="24">
        <v>161.19999999999999</v>
      </c>
      <c r="E7" s="29">
        <v>52.57</v>
      </c>
      <c r="F7" s="25">
        <v>24</v>
      </c>
      <c r="G7" s="25">
        <v>49.9</v>
      </c>
      <c r="H7" s="12">
        <v>24</v>
      </c>
      <c r="I7" s="25">
        <v>41.67</v>
      </c>
      <c r="J7" s="13">
        <v>20</v>
      </c>
      <c r="K7" s="25">
        <v>58.33</v>
      </c>
      <c r="L7" s="45">
        <v>20</v>
      </c>
      <c r="M7" s="25"/>
      <c r="N7" s="41"/>
      <c r="O7" s="25">
        <v>54.17</v>
      </c>
      <c r="P7" s="13">
        <v>24</v>
      </c>
      <c r="Q7" s="25">
        <v>57.81</v>
      </c>
      <c r="R7" s="41">
        <v>24</v>
      </c>
      <c r="S7" s="25">
        <v>57</v>
      </c>
      <c r="T7" s="41">
        <v>20</v>
      </c>
      <c r="U7" s="25">
        <v>44.44</v>
      </c>
      <c r="V7" s="41">
        <v>20</v>
      </c>
      <c r="W7" s="12"/>
      <c r="X7" s="13"/>
      <c r="Y7" s="12"/>
      <c r="Z7" s="13"/>
      <c r="AA7" s="12"/>
      <c r="AB7" s="13"/>
      <c r="AC7" s="13"/>
      <c r="AD7" s="13"/>
      <c r="AE7" s="43">
        <f>IF(AS7=0,"",SUM(AF7:AR7)/AS7)</f>
        <v>52.134090909090901</v>
      </c>
      <c r="AF7">
        <f>E7*F7</f>
        <v>1261.68</v>
      </c>
      <c r="AG7">
        <f>G7*H7</f>
        <v>1197.5999999999999</v>
      </c>
      <c r="AH7">
        <f>I7*J7</f>
        <v>833.40000000000009</v>
      </c>
      <c r="AI7">
        <f>K7*L7</f>
        <v>1166.5999999999999</v>
      </c>
      <c r="AJ7">
        <f>M7*N7</f>
        <v>0</v>
      </c>
      <c r="AK7">
        <f>O7*P7</f>
        <v>1300.08</v>
      </c>
      <c r="AL7">
        <f>Q7*R7</f>
        <v>1387.44</v>
      </c>
      <c r="AM7">
        <f>S7*T7</f>
        <v>1140</v>
      </c>
      <c r="AN7">
        <f>U7*V7</f>
        <v>888.8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4">
        <f>F7+H7+J7+L7+N7+P7+R7+T7+V7+X7+Z7+AB7+AD7</f>
        <v>176</v>
      </c>
      <c r="AV7" s="15">
        <v>5</v>
      </c>
      <c r="AW7" s="16" t="s">
        <v>45</v>
      </c>
      <c r="AX7" s="15">
        <v>180</v>
      </c>
      <c r="AY7" s="15">
        <v>-1.6</v>
      </c>
      <c r="AZ7" s="17" t="s">
        <v>46</v>
      </c>
    </row>
    <row r="8" spans="1:52" ht="19.95" customHeight="1" x14ac:dyDescent="0.3">
      <c r="A8" s="10">
        <f>IF(AE8="","",RANK(AE8,AE$3:AE$16))</f>
        <v>6</v>
      </c>
      <c r="B8" s="11" t="s">
        <v>44</v>
      </c>
      <c r="C8" s="32" t="s">
        <v>69</v>
      </c>
      <c r="D8" s="24">
        <v>166.6</v>
      </c>
      <c r="E8" s="29">
        <v>48.44</v>
      </c>
      <c r="F8" s="25">
        <v>24</v>
      </c>
      <c r="G8" s="25">
        <v>51.25</v>
      </c>
      <c r="H8" s="12">
        <v>24</v>
      </c>
      <c r="I8" s="25"/>
      <c r="J8" s="13"/>
      <c r="K8" s="25">
        <v>56.25</v>
      </c>
      <c r="L8" s="45">
        <v>24</v>
      </c>
      <c r="M8" s="25">
        <v>48.96</v>
      </c>
      <c r="N8" s="41">
        <v>24</v>
      </c>
      <c r="O8" s="25">
        <v>42.92</v>
      </c>
      <c r="P8" s="13">
        <v>24</v>
      </c>
      <c r="Q8" s="25">
        <v>53.91</v>
      </c>
      <c r="R8" s="41">
        <v>23</v>
      </c>
      <c r="S8" s="25">
        <v>60.94</v>
      </c>
      <c r="T8" s="41">
        <v>24</v>
      </c>
      <c r="U8" s="25">
        <v>48.33</v>
      </c>
      <c r="V8" s="41">
        <v>24</v>
      </c>
      <c r="W8" s="12"/>
      <c r="X8" s="13"/>
      <c r="Y8" s="12"/>
      <c r="Z8" s="13"/>
      <c r="AA8" s="12"/>
      <c r="AB8" s="13"/>
      <c r="AC8" s="13"/>
      <c r="AD8" s="13"/>
      <c r="AE8" s="43">
        <f>IF(AS8=0,"",SUM(AF8:AR8)/AS8)</f>
        <v>51.361727748691102</v>
      </c>
      <c r="AF8">
        <f>E8*F8</f>
        <v>1162.56</v>
      </c>
      <c r="AG8">
        <f>G8*H8</f>
        <v>1230</v>
      </c>
      <c r="AH8">
        <f>I8*J8</f>
        <v>0</v>
      </c>
      <c r="AI8">
        <f>K8*L8</f>
        <v>1350</v>
      </c>
      <c r="AJ8">
        <f>M8*N8</f>
        <v>1175.04</v>
      </c>
      <c r="AK8">
        <f>O8*P8</f>
        <v>1030.08</v>
      </c>
      <c r="AL8">
        <f>Q8*R8</f>
        <v>1239.9299999999998</v>
      </c>
      <c r="AM8">
        <f>S8*T8</f>
        <v>1462.56</v>
      </c>
      <c r="AN8">
        <f>U8*V8</f>
        <v>1159.92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4">
        <f>F8+H8+J8+L8+N8+P8+R8+T8+V8+X8+Z8+AB8+AD8</f>
        <v>191</v>
      </c>
      <c r="AV8" s="15">
        <v>12</v>
      </c>
      <c r="AW8" s="16" t="s">
        <v>45</v>
      </c>
      <c r="AX8" s="15">
        <v>169.8</v>
      </c>
      <c r="AY8" s="15">
        <v>-1.4</v>
      </c>
      <c r="AZ8" s="17" t="s">
        <v>54</v>
      </c>
    </row>
    <row r="9" spans="1:52" ht="19.95" customHeight="1" x14ac:dyDescent="0.3">
      <c r="A9" s="10">
        <f>IF(AE9="","",RANK(AE9,AE$3:AE$16))</f>
        <v>7</v>
      </c>
      <c r="B9" s="11" t="s">
        <v>44</v>
      </c>
      <c r="C9" s="32" t="s">
        <v>72</v>
      </c>
      <c r="D9" s="30">
        <v>171.8</v>
      </c>
      <c r="E9" s="29">
        <v>59.38</v>
      </c>
      <c r="F9" s="25">
        <v>24</v>
      </c>
      <c r="G9" s="25">
        <v>52.5</v>
      </c>
      <c r="H9" s="12">
        <v>24</v>
      </c>
      <c r="I9" s="25">
        <v>43.33</v>
      </c>
      <c r="J9" s="13">
        <v>24</v>
      </c>
      <c r="K9" s="25">
        <v>54.58</v>
      </c>
      <c r="L9" s="45">
        <v>24</v>
      </c>
      <c r="M9" s="25">
        <v>57.45</v>
      </c>
      <c r="N9" s="41">
        <v>24</v>
      </c>
      <c r="O9" s="25">
        <v>48.75</v>
      </c>
      <c r="P9" s="13">
        <v>24</v>
      </c>
      <c r="Q9" s="25">
        <v>44.92</v>
      </c>
      <c r="R9" s="41">
        <v>24</v>
      </c>
      <c r="S9" s="25">
        <v>34.9</v>
      </c>
      <c r="T9" s="41">
        <v>24</v>
      </c>
      <c r="U9" s="25">
        <v>52.08</v>
      </c>
      <c r="V9" s="41">
        <v>24</v>
      </c>
      <c r="W9" s="12"/>
      <c r="X9" s="13"/>
      <c r="Y9" s="12"/>
      <c r="Z9" s="13"/>
      <c r="AA9" s="12"/>
      <c r="AB9" s="13"/>
      <c r="AC9" s="13"/>
      <c r="AD9" s="13"/>
      <c r="AE9" s="43">
        <f>IF(AS9=0,"",SUM(AF9:AR9)/AS9)</f>
        <v>49.765555555555558</v>
      </c>
      <c r="AF9">
        <f>E9*F9</f>
        <v>1425.1200000000001</v>
      </c>
      <c r="AG9">
        <f>G9*H9</f>
        <v>1260</v>
      </c>
      <c r="AH9">
        <f>I9*J9</f>
        <v>1039.92</v>
      </c>
      <c r="AI9">
        <f>K9*L9</f>
        <v>1309.92</v>
      </c>
      <c r="AJ9">
        <f>M9*N9</f>
        <v>1378.8000000000002</v>
      </c>
      <c r="AK9">
        <f>O9*P9</f>
        <v>1170</v>
      </c>
      <c r="AL9">
        <f>Q9*R9</f>
        <v>1078.08</v>
      </c>
      <c r="AM9">
        <f>S9*T9</f>
        <v>837.59999999999991</v>
      </c>
      <c r="AN9">
        <f>U9*V9</f>
        <v>1249.92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4">
        <f>F9+H9+J9+L9+N9+P9+R9+T9+V9+X9+Z9+AB9+AD9</f>
        <v>216</v>
      </c>
      <c r="AV9" s="15">
        <v>12</v>
      </c>
      <c r="AW9" s="16" t="s">
        <v>45</v>
      </c>
      <c r="AX9" s="15">
        <v>169.8</v>
      </c>
      <c r="AY9" s="15">
        <v>-1.4</v>
      </c>
      <c r="AZ9" s="17" t="s">
        <v>54</v>
      </c>
    </row>
    <row r="10" spans="1:52" ht="19.95" customHeight="1" x14ac:dyDescent="0.3">
      <c r="A10" s="10">
        <f>IF(AE10="","",RANK(AE10,AE$3:AE$16))</f>
        <v>8</v>
      </c>
      <c r="B10" s="11" t="s">
        <v>44</v>
      </c>
      <c r="C10" s="32" t="s">
        <v>62</v>
      </c>
      <c r="D10" s="24">
        <v>165.2</v>
      </c>
      <c r="E10" s="29">
        <v>54.69</v>
      </c>
      <c r="F10" s="25">
        <v>24</v>
      </c>
      <c r="G10" s="25">
        <v>46.67</v>
      </c>
      <c r="H10" s="12">
        <v>24</v>
      </c>
      <c r="I10" s="25">
        <v>44.58</v>
      </c>
      <c r="J10" s="13">
        <v>24</v>
      </c>
      <c r="K10" s="25">
        <v>47.92</v>
      </c>
      <c r="L10" s="45">
        <v>24</v>
      </c>
      <c r="M10" s="25">
        <v>46.25</v>
      </c>
      <c r="N10" s="41">
        <v>24</v>
      </c>
      <c r="O10" s="25">
        <v>62.5</v>
      </c>
      <c r="P10" s="13">
        <v>24</v>
      </c>
      <c r="Q10" s="25">
        <v>44.25</v>
      </c>
      <c r="R10" s="41">
        <v>24</v>
      </c>
      <c r="S10" s="25">
        <v>52.08</v>
      </c>
      <c r="T10" s="41">
        <v>24</v>
      </c>
      <c r="U10" s="25">
        <v>46.67</v>
      </c>
      <c r="V10" s="41">
        <v>24</v>
      </c>
      <c r="W10" s="12"/>
      <c r="X10" s="13"/>
      <c r="Y10" s="12"/>
      <c r="Z10" s="13"/>
      <c r="AA10" s="12"/>
      <c r="AB10" s="13"/>
      <c r="AC10" s="13"/>
      <c r="AD10" s="13"/>
      <c r="AE10" s="43">
        <f>IF(AS10=0,"",SUM(AF10:AR10)/AS10)</f>
        <v>49.512222222222221</v>
      </c>
      <c r="AF10">
        <f>E10*F10</f>
        <v>1312.56</v>
      </c>
      <c r="AG10">
        <f>G10*H10</f>
        <v>1120.08</v>
      </c>
      <c r="AH10">
        <f>I10*J10</f>
        <v>1069.92</v>
      </c>
      <c r="AI10">
        <f>K10*L10</f>
        <v>1150.08</v>
      </c>
      <c r="AJ10">
        <f>M10*N10</f>
        <v>1110</v>
      </c>
      <c r="AK10">
        <f>O10*P10</f>
        <v>1500</v>
      </c>
      <c r="AL10">
        <f>Q10*R10</f>
        <v>1062</v>
      </c>
      <c r="AM10">
        <f>S10*T10</f>
        <v>1249.92</v>
      </c>
      <c r="AN10">
        <f>U10*V10</f>
        <v>1120.08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4">
        <f>F10+H10+J10+L10+N10+P10+R10+T10+V10+X10+Z10+AB10+AD10</f>
        <v>216</v>
      </c>
      <c r="AV10" s="15">
        <v>12</v>
      </c>
      <c r="AW10" s="16" t="s">
        <v>45</v>
      </c>
      <c r="AX10" s="15">
        <v>169.8</v>
      </c>
      <c r="AY10" s="15">
        <v>-1.4</v>
      </c>
      <c r="AZ10" s="17" t="s">
        <v>54</v>
      </c>
    </row>
    <row r="11" spans="1:52" ht="19.95" customHeight="1" x14ac:dyDescent="0.3">
      <c r="A11" s="10">
        <f>IF(AE11="","",RANK(AE11,AE$3:AE$16))</f>
        <v>9</v>
      </c>
      <c r="B11" s="11" t="s">
        <v>44</v>
      </c>
      <c r="C11" s="32" t="s">
        <v>57</v>
      </c>
      <c r="D11" s="24">
        <v>168</v>
      </c>
      <c r="E11" s="29">
        <v>57.29</v>
      </c>
      <c r="F11" s="25">
        <v>24</v>
      </c>
      <c r="G11" s="25">
        <v>47.08</v>
      </c>
      <c r="H11" s="12">
        <v>24</v>
      </c>
      <c r="I11" s="25">
        <v>50</v>
      </c>
      <c r="J11" s="13">
        <v>24</v>
      </c>
      <c r="K11" s="25">
        <v>48.33</v>
      </c>
      <c r="L11" s="45">
        <v>24</v>
      </c>
      <c r="M11" s="25"/>
      <c r="N11" s="41"/>
      <c r="O11" s="25">
        <v>48.33</v>
      </c>
      <c r="P11" s="13">
        <v>24</v>
      </c>
      <c r="Q11" s="25">
        <v>60.25</v>
      </c>
      <c r="R11" s="41">
        <v>24</v>
      </c>
      <c r="S11" s="25">
        <v>40.1</v>
      </c>
      <c r="T11" s="41">
        <v>24</v>
      </c>
      <c r="U11" s="25">
        <v>44.17</v>
      </c>
      <c r="V11" s="41">
        <v>24</v>
      </c>
      <c r="W11" s="12"/>
      <c r="X11" s="13"/>
      <c r="Y11" s="12"/>
      <c r="Z11" s="13"/>
      <c r="AA11" s="12"/>
      <c r="AB11" s="13"/>
      <c r="AC11" s="13"/>
      <c r="AD11" s="13"/>
      <c r="AE11" s="43">
        <f>IF(AS11=0,"",SUM(AF11:AR11)/AS11)</f>
        <v>49.443750000000001</v>
      </c>
      <c r="AF11">
        <f>E11*F11</f>
        <v>1374.96</v>
      </c>
      <c r="AG11">
        <f>G11*H11</f>
        <v>1129.92</v>
      </c>
      <c r="AH11">
        <f>I11*J11</f>
        <v>1200</v>
      </c>
      <c r="AI11">
        <f>K11*L11</f>
        <v>1159.92</v>
      </c>
      <c r="AJ11">
        <f>M11*N11</f>
        <v>0</v>
      </c>
      <c r="AK11">
        <f>O11*P11</f>
        <v>1159.92</v>
      </c>
      <c r="AL11">
        <f>Q11*R11</f>
        <v>1446</v>
      </c>
      <c r="AM11">
        <f>S11*T11</f>
        <v>962.40000000000009</v>
      </c>
      <c r="AN11">
        <f>U11*V11</f>
        <v>1060.08</v>
      </c>
      <c r="AO11">
        <f>W11*X11</f>
        <v>0</v>
      </c>
      <c r="AP11">
        <f>Y11*Z11</f>
        <v>0</v>
      </c>
      <c r="AQ11">
        <f>AA11*AB11</f>
        <v>0</v>
      </c>
      <c r="AR11">
        <f>AC11*AD11</f>
        <v>0</v>
      </c>
      <c r="AS11" s="14">
        <f>F11+H11+J11+L11+N11+P11+R11+T11+V11+X11+Z11+AB11+AD11</f>
        <v>192</v>
      </c>
      <c r="AV11" s="15">
        <v>14</v>
      </c>
      <c r="AW11" s="16" t="s">
        <v>45</v>
      </c>
      <c r="AX11" s="15">
        <v>164.2</v>
      </c>
      <c r="AY11" s="15">
        <v>-1.2</v>
      </c>
      <c r="AZ11" s="17" t="s">
        <v>50</v>
      </c>
    </row>
    <row r="12" spans="1:52" ht="19.95" customHeight="1" x14ac:dyDescent="0.3">
      <c r="A12" s="10">
        <f>IF(AE12="","",RANK(AE12,AE$3:AE$16))</f>
        <v>10</v>
      </c>
      <c r="B12" s="11" t="s">
        <v>44</v>
      </c>
      <c r="C12" s="32" t="s">
        <v>67</v>
      </c>
      <c r="D12" s="24">
        <v>163.6</v>
      </c>
      <c r="E12" s="29"/>
      <c r="F12" s="25"/>
      <c r="G12" s="25"/>
      <c r="H12" s="12"/>
      <c r="I12" s="25">
        <v>49.58</v>
      </c>
      <c r="J12" s="13">
        <v>24</v>
      </c>
      <c r="K12" s="25">
        <v>45</v>
      </c>
      <c r="L12" s="45">
        <v>24</v>
      </c>
      <c r="M12" s="25">
        <v>46.2</v>
      </c>
      <c r="N12" s="41">
        <v>24</v>
      </c>
      <c r="O12" s="25">
        <v>47.5</v>
      </c>
      <c r="P12" s="13">
        <v>24</v>
      </c>
      <c r="Q12" s="25">
        <v>45.75</v>
      </c>
      <c r="R12" s="41">
        <v>24</v>
      </c>
      <c r="S12" s="25">
        <v>55.73</v>
      </c>
      <c r="T12" s="41">
        <v>23</v>
      </c>
      <c r="U12" s="25">
        <v>53.33</v>
      </c>
      <c r="V12" s="41">
        <v>24</v>
      </c>
      <c r="W12" s="12"/>
      <c r="X12" s="13"/>
      <c r="Y12" s="12"/>
      <c r="Z12" s="13"/>
      <c r="AA12" s="12"/>
      <c r="AB12" s="13"/>
      <c r="AC12" s="13"/>
      <c r="AD12" s="13"/>
      <c r="AE12" s="43">
        <f>IF(AS12=0,"",SUM(AF12:AR12)/AS12)</f>
        <v>48.972634730538921</v>
      </c>
      <c r="AF12">
        <f>E12*F12</f>
        <v>0</v>
      </c>
      <c r="AG12">
        <f>G12*H12</f>
        <v>0</v>
      </c>
      <c r="AH12">
        <f>I12*J12</f>
        <v>1189.92</v>
      </c>
      <c r="AI12">
        <f>K12*L12</f>
        <v>1080</v>
      </c>
      <c r="AJ12">
        <f>M12*N12</f>
        <v>1108.8000000000002</v>
      </c>
      <c r="AK12">
        <f>O12*P12</f>
        <v>1140</v>
      </c>
      <c r="AL12">
        <f>Q12*R12</f>
        <v>1098</v>
      </c>
      <c r="AM12">
        <f>S12*T12</f>
        <v>1281.79</v>
      </c>
      <c r="AN12">
        <f>U12*V12</f>
        <v>1279.92</v>
      </c>
      <c r="AO12">
        <f>W12*X12</f>
        <v>0</v>
      </c>
      <c r="AP12">
        <f>Y12*Z12</f>
        <v>0</v>
      </c>
      <c r="AQ12">
        <f>AA12*AB12</f>
        <v>0</v>
      </c>
      <c r="AR12">
        <f>AC12*AD12</f>
        <v>0</v>
      </c>
      <c r="AS12" s="14">
        <f>F12+H12+J12+L12+N12+P12+R12+T12+V12+X12+Z12+AB12+AD12</f>
        <v>167</v>
      </c>
      <c r="AV12" s="15">
        <v>10</v>
      </c>
      <c r="AW12" s="16" t="s">
        <v>45</v>
      </c>
      <c r="AX12" s="15">
        <v>173</v>
      </c>
      <c r="AY12" s="15">
        <v>2.2999999999999998</v>
      </c>
      <c r="AZ12" s="17" t="s">
        <v>51</v>
      </c>
    </row>
    <row r="13" spans="1:52" ht="19.95" customHeight="1" x14ac:dyDescent="0.3">
      <c r="A13" s="10">
        <f>IF(AE13="","",RANK(AE13,AE$3:AE$16))</f>
        <v>11</v>
      </c>
      <c r="B13" s="11" t="s">
        <v>44</v>
      </c>
      <c r="C13" s="32" t="s">
        <v>73</v>
      </c>
      <c r="D13" s="30">
        <v>162.19999999999999</v>
      </c>
      <c r="E13" s="29">
        <v>38.54</v>
      </c>
      <c r="F13" s="25">
        <v>24</v>
      </c>
      <c r="G13" s="25">
        <v>48.33</v>
      </c>
      <c r="H13" s="12">
        <v>24</v>
      </c>
      <c r="I13" s="25">
        <v>58.08</v>
      </c>
      <c r="J13" s="13">
        <v>20</v>
      </c>
      <c r="K13" s="25">
        <v>35.83</v>
      </c>
      <c r="L13" s="45">
        <v>24</v>
      </c>
      <c r="M13" s="25">
        <v>34.75</v>
      </c>
      <c r="N13" s="41">
        <v>20</v>
      </c>
      <c r="O13" s="25">
        <v>52.76</v>
      </c>
      <c r="P13" s="13">
        <v>24</v>
      </c>
      <c r="Q13" s="25">
        <v>58.33</v>
      </c>
      <c r="R13" s="41">
        <v>24</v>
      </c>
      <c r="S13" s="25"/>
      <c r="T13" s="41"/>
      <c r="U13" s="25">
        <v>57.36</v>
      </c>
      <c r="V13" s="41">
        <v>18</v>
      </c>
      <c r="W13" s="12"/>
      <c r="X13" s="13"/>
      <c r="Y13" s="12"/>
      <c r="Z13" s="13"/>
      <c r="AA13" s="12"/>
      <c r="AB13" s="13"/>
      <c r="AC13" s="13"/>
      <c r="AD13" s="13"/>
      <c r="AE13" s="43">
        <f>IF(AS13=0,"",SUM(AF13:AR13)/AS13)</f>
        <v>47.753033707865164</v>
      </c>
      <c r="AF13">
        <f>E13*F13</f>
        <v>924.96</v>
      </c>
      <c r="AG13">
        <f>G13*H13</f>
        <v>1159.92</v>
      </c>
      <c r="AH13">
        <f>I13*J13</f>
        <v>1161.5999999999999</v>
      </c>
      <c r="AI13">
        <f>K13*L13</f>
        <v>859.92</v>
      </c>
      <c r="AJ13">
        <f>M13*N13</f>
        <v>695</v>
      </c>
      <c r="AK13">
        <f>O13*P13</f>
        <v>1266.24</v>
      </c>
      <c r="AL13">
        <f>Q13*R13</f>
        <v>1399.92</v>
      </c>
      <c r="AM13">
        <f>S13*T13</f>
        <v>0</v>
      </c>
      <c r="AN13">
        <f>U13*V13</f>
        <v>1032.48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4">
        <f>F13+H13+J13+L13+N13+P13+R13+T13+V13+X13+Z13+AB13+AD13</f>
        <v>178</v>
      </c>
      <c r="AV13" s="15">
        <v>7</v>
      </c>
      <c r="AW13" s="16" t="s">
        <v>45</v>
      </c>
      <c r="AX13" s="15">
        <v>177.1</v>
      </c>
      <c r="AY13" s="15">
        <v>-1.5</v>
      </c>
      <c r="AZ13" s="17" t="s">
        <v>53</v>
      </c>
    </row>
    <row r="14" spans="1:52" ht="19.95" customHeight="1" x14ac:dyDescent="0.3">
      <c r="A14" s="10">
        <f>IF(AE14="","",RANK(AE14,AE$3:AE$16))</f>
        <v>12</v>
      </c>
      <c r="B14" s="11" t="s">
        <v>44</v>
      </c>
      <c r="C14" s="32" t="s">
        <v>65</v>
      </c>
      <c r="D14" s="24">
        <v>164</v>
      </c>
      <c r="E14" s="29">
        <v>32.81</v>
      </c>
      <c r="F14" s="25">
        <v>24</v>
      </c>
      <c r="G14" s="25">
        <v>35.83</v>
      </c>
      <c r="H14" s="12">
        <v>24</v>
      </c>
      <c r="I14" s="25">
        <v>52.92</v>
      </c>
      <c r="J14" s="13">
        <v>24</v>
      </c>
      <c r="K14" s="25">
        <v>53.33</v>
      </c>
      <c r="L14" s="45">
        <v>20</v>
      </c>
      <c r="M14" s="25">
        <v>47.5</v>
      </c>
      <c r="N14" s="41">
        <v>20</v>
      </c>
      <c r="O14" s="25"/>
      <c r="P14" s="13"/>
      <c r="Q14" s="25">
        <v>60.42</v>
      </c>
      <c r="R14" s="41">
        <v>24</v>
      </c>
      <c r="S14" s="25">
        <v>41.44</v>
      </c>
      <c r="T14" s="41">
        <v>24</v>
      </c>
      <c r="U14" s="25">
        <v>60</v>
      </c>
      <c r="V14" s="41">
        <v>20</v>
      </c>
      <c r="W14" s="12"/>
      <c r="X14" s="13"/>
      <c r="Y14" s="12"/>
      <c r="Z14" s="13"/>
      <c r="AA14" s="12"/>
      <c r="AB14" s="13"/>
      <c r="AC14" s="13"/>
      <c r="AD14" s="13"/>
      <c r="AE14" s="43">
        <f>IF(AS14=0,"",SUM(AF14:AR14)/AS14)</f>
        <v>47.659333333333336</v>
      </c>
      <c r="AF14">
        <f>E14*F14</f>
        <v>787.44</v>
      </c>
      <c r="AG14">
        <f>G14*H14</f>
        <v>859.92</v>
      </c>
      <c r="AH14">
        <f>I14*J14</f>
        <v>1270.08</v>
      </c>
      <c r="AI14">
        <f>K14*L14</f>
        <v>1066.5999999999999</v>
      </c>
      <c r="AJ14">
        <f>M14*N14</f>
        <v>950</v>
      </c>
      <c r="AK14">
        <f>O14*P14</f>
        <v>0</v>
      </c>
      <c r="AL14">
        <f>Q14*R14</f>
        <v>1450.08</v>
      </c>
      <c r="AM14">
        <f>S14*T14</f>
        <v>994.56</v>
      </c>
      <c r="AN14">
        <f>U14*V14</f>
        <v>1200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4">
        <f>F14+H14+J14+L14+N14+P14+R14+T14+V14+X14+Z14+AB14+AD14</f>
        <v>180</v>
      </c>
      <c r="AV14" s="15">
        <v>12</v>
      </c>
      <c r="AW14" s="16" t="s">
        <v>45</v>
      </c>
      <c r="AX14" s="15">
        <v>169.8</v>
      </c>
      <c r="AY14" s="15">
        <v>-1.4</v>
      </c>
      <c r="AZ14" s="17" t="s">
        <v>54</v>
      </c>
    </row>
    <row r="15" spans="1:52" ht="19.95" customHeight="1" thickBot="1" x14ac:dyDescent="0.35">
      <c r="A15" s="10">
        <f>IF(AE15="","",RANK(AE15,AE$3:AE$16))</f>
        <v>13</v>
      </c>
      <c r="B15" s="11" t="s">
        <v>44</v>
      </c>
      <c r="C15" s="32" t="s">
        <v>68</v>
      </c>
      <c r="D15" s="24">
        <v>163.6</v>
      </c>
      <c r="E15" s="29"/>
      <c r="F15" s="25"/>
      <c r="G15" s="25">
        <v>42.92</v>
      </c>
      <c r="H15" s="12">
        <v>24</v>
      </c>
      <c r="I15" s="25">
        <v>42.5</v>
      </c>
      <c r="J15" s="13">
        <v>24</v>
      </c>
      <c r="K15" s="25">
        <v>35.83</v>
      </c>
      <c r="L15" s="45">
        <v>24</v>
      </c>
      <c r="M15" s="25">
        <v>40</v>
      </c>
      <c r="N15" s="41">
        <v>24</v>
      </c>
      <c r="O15" s="25">
        <v>61.98</v>
      </c>
      <c r="P15" s="13">
        <v>24</v>
      </c>
      <c r="Q15" s="25">
        <v>53.13</v>
      </c>
      <c r="R15" s="41">
        <v>24</v>
      </c>
      <c r="S15" s="25">
        <v>54.08</v>
      </c>
      <c r="T15" s="41">
        <v>24</v>
      </c>
      <c r="U15" s="25">
        <v>43.53</v>
      </c>
      <c r="V15" s="41">
        <v>23</v>
      </c>
      <c r="W15" s="12"/>
      <c r="X15" s="13"/>
      <c r="Y15" s="12"/>
      <c r="Z15" s="13"/>
      <c r="AA15" s="12"/>
      <c r="AB15" s="13"/>
      <c r="AC15" s="13"/>
      <c r="AD15" s="13"/>
      <c r="AE15" s="43">
        <f>IF(AS15=0,"",SUM(AF15:AR15)/AS15)</f>
        <v>46.763089005235599</v>
      </c>
      <c r="AF15">
        <f>E15*F15</f>
        <v>0</v>
      </c>
      <c r="AG15">
        <f>G15*H15</f>
        <v>1030.08</v>
      </c>
      <c r="AH15">
        <f>I15*J15</f>
        <v>1020</v>
      </c>
      <c r="AI15">
        <f>K15*L15</f>
        <v>859.92</v>
      </c>
      <c r="AJ15">
        <f>M15*N15</f>
        <v>960</v>
      </c>
      <c r="AK15">
        <f>O15*P15</f>
        <v>1487.52</v>
      </c>
      <c r="AL15">
        <f>Q15*R15</f>
        <v>1275.1200000000001</v>
      </c>
      <c r="AM15">
        <f>S15*T15</f>
        <v>1297.92</v>
      </c>
      <c r="AN15">
        <f>U15*V15</f>
        <v>1001.19</v>
      </c>
      <c r="AO15">
        <f>W15*X15</f>
        <v>0</v>
      </c>
      <c r="AP15">
        <f>Y15*Z15</f>
        <v>0</v>
      </c>
      <c r="AQ15">
        <f>AA15*AB15</f>
        <v>0</v>
      </c>
      <c r="AR15">
        <f>AC15*AD15</f>
        <v>0</v>
      </c>
      <c r="AS15" s="14">
        <f>F15+H15+J15+L15+N15+P15+R15+T15+V15+X15+Z15+AB15+AD15</f>
        <v>191</v>
      </c>
      <c r="AV15" s="15">
        <v>1</v>
      </c>
      <c r="AW15" s="16" t="s">
        <v>45</v>
      </c>
      <c r="AX15" s="15">
        <v>185</v>
      </c>
      <c r="AY15" s="15">
        <v>2.6</v>
      </c>
      <c r="AZ15" s="17" t="s">
        <v>52</v>
      </c>
    </row>
    <row r="16" spans="1:52" ht="19.95" customHeight="1" x14ac:dyDescent="0.3">
      <c r="A16" s="10"/>
      <c r="B16" s="35"/>
      <c r="C16" s="36" t="s">
        <v>109</v>
      </c>
      <c r="D16" s="34" t="s">
        <v>140</v>
      </c>
      <c r="E16" s="29"/>
      <c r="F16" s="25"/>
      <c r="G16" s="25"/>
      <c r="H16" s="12"/>
      <c r="I16" s="25"/>
      <c r="J16" s="13"/>
      <c r="K16" s="25"/>
      <c r="L16" s="45"/>
      <c r="M16" s="25"/>
      <c r="N16" s="41"/>
      <c r="O16" s="25"/>
      <c r="P16" s="13"/>
      <c r="Q16" s="25"/>
      <c r="R16" s="41"/>
      <c r="S16" s="25"/>
      <c r="T16" s="41"/>
      <c r="U16" s="25"/>
      <c r="V16" s="41"/>
      <c r="W16" s="12"/>
      <c r="X16" s="13"/>
      <c r="Y16" s="12"/>
      <c r="Z16" s="13"/>
      <c r="AA16" s="12"/>
      <c r="AB16" s="13"/>
      <c r="AC16" s="13"/>
      <c r="AD16" s="13"/>
      <c r="AE16" s="43"/>
      <c r="AF16">
        <f t="shared" ref="AF16:AF31" si="0">E16*F16</f>
        <v>0</v>
      </c>
      <c r="AG16">
        <f t="shared" ref="AG16:AG31" si="1">G16*H16</f>
        <v>0</v>
      </c>
      <c r="AH16">
        <f t="shared" ref="AH16:AH31" si="2">I16*J16</f>
        <v>0</v>
      </c>
      <c r="AI16">
        <f t="shared" ref="AI16:AI31" si="3">K16*L16</f>
        <v>0</v>
      </c>
      <c r="AJ16">
        <f t="shared" ref="AJ16:AJ31" si="4">M16*N16</f>
        <v>0</v>
      </c>
      <c r="AK16">
        <f t="shared" ref="AK16" si="5">O16*P16</f>
        <v>0</v>
      </c>
      <c r="AL16">
        <f t="shared" ref="AL16" si="6">Q16*R16</f>
        <v>0</v>
      </c>
      <c r="AM16">
        <f t="shared" ref="AM16" si="7">S16*T16</f>
        <v>0</v>
      </c>
      <c r="AN16">
        <f t="shared" ref="AN16" si="8">U16*V16</f>
        <v>0</v>
      </c>
      <c r="AO16">
        <f t="shared" ref="AO16" si="9">W16*X16</f>
        <v>0</v>
      </c>
      <c r="AP16">
        <f t="shared" ref="AP16" si="10">Y16*Z16</f>
        <v>0</v>
      </c>
      <c r="AQ16">
        <f t="shared" ref="AQ16" si="11">AA16*AB16</f>
        <v>0</v>
      </c>
      <c r="AR16">
        <f t="shared" ref="AR16" si="12">AC16*AD16</f>
        <v>0</v>
      </c>
      <c r="AS16" s="14">
        <v>24</v>
      </c>
      <c r="AV16" s="37">
        <v>16</v>
      </c>
      <c r="AW16" s="38" t="s">
        <v>45</v>
      </c>
      <c r="AX16" s="37">
        <v>156.4</v>
      </c>
      <c r="AY16" s="37">
        <v>0.4</v>
      </c>
      <c r="AZ16" s="39" t="s">
        <v>55</v>
      </c>
    </row>
    <row r="17" spans="1:52" ht="19.95" customHeight="1" x14ac:dyDescent="0.3">
      <c r="A17" s="10">
        <v>1</v>
      </c>
      <c r="B17" s="26" t="s">
        <v>56</v>
      </c>
      <c r="C17" s="32" t="s">
        <v>110</v>
      </c>
      <c r="D17" s="40">
        <v>110.2</v>
      </c>
      <c r="E17" s="29"/>
      <c r="F17" s="25"/>
      <c r="G17" s="25">
        <v>70.11</v>
      </c>
      <c r="H17" s="12">
        <v>23</v>
      </c>
      <c r="I17" s="25">
        <v>60.14</v>
      </c>
      <c r="J17" s="13">
        <v>23</v>
      </c>
      <c r="K17" s="25">
        <v>53.33</v>
      </c>
      <c r="L17" s="45">
        <v>20</v>
      </c>
      <c r="M17" s="25">
        <v>51.39</v>
      </c>
      <c r="N17" s="41">
        <v>24</v>
      </c>
      <c r="O17" s="25"/>
      <c r="P17" s="13"/>
      <c r="Q17" s="25"/>
      <c r="R17" s="41"/>
      <c r="S17" s="25">
        <v>43.21</v>
      </c>
      <c r="T17" s="41">
        <v>24</v>
      </c>
      <c r="U17" s="25">
        <v>50.2</v>
      </c>
      <c r="V17" s="41">
        <v>19</v>
      </c>
      <c r="W17" s="12"/>
      <c r="X17" s="13"/>
      <c r="Y17" s="12"/>
      <c r="Z17" s="13"/>
      <c r="AA17" s="12"/>
      <c r="AB17" s="13"/>
      <c r="AC17" s="13"/>
      <c r="AD17" s="13"/>
      <c r="AE17" s="43">
        <f>IF(AS17=0,"",SUM(AF17:AR17)/AS17)</f>
        <v>54.78609022556391</v>
      </c>
      <c r="AF17">
        <f>E17*F17</f>
        <v>0</v>
      </c>
      <c r="AG17">
        <f>G17*H17</f>
        <v>1612.53</v>
      </c>
      <c r="AH17">
        <f>I17*J17</f>
        <v>1383.22</v>
      </c>
      <c r="AI17">
        <f>K17*L17</f>
        <v>1066.5999999999999</v>
      </c>
      <c r="AJ17">
        <f>M17*N17</f>
        <v>1233.3600000000001</v>
      </c>
      <c r="AK17">
        <f>O17*P17</f>
        <v>0</v>
      </c>
      <c r="AL17">
        <f>Q17*R17</f>
        <v>0</v>
      </c>
      <c r="AM17">
        <f>S17*T17</f>
        <v>1037.04</v>
      </c>
      <c r="AN17">
        <f>U17*V17</f>
        <v>953.80000000000007</v>
      </c>
      <c r="AO17">
        <f>W17*X17</f>
        <v>0</v>
      </c>
      <c r="AP17">
        <f>Y17*Z17</f>
        <v>0</v>
      </c>
      <c r="AQ17">
        <f>AA17*AB17</f>
        <v>0</v>
      </c>
      <c r="AR17">
        <f>AC17*AD17</f>
        <v>0</v>
      </c>
      <c r="AS17" s="14">
        <f>F17+H17+J17+L17+N17+P17+R17+T17+V17+X17+Z17+AB17+AD17</f>
        <v>133</v>
      </c>
      <c r="AV17" s="15">
        <v>2</v>
      </c>
      <c r="AW17" s="16" t="s">
        <v>45</v>
      </c>
      <c r="AX17" s="15">
        <v>184.6</v>
      </c>
      <c r="AY17" s="15">
        <v>-0.6</v>
      </c>
      <c r="AZ17" s="17" t="s">
        <v>47</v>
      </c>
    </row>
    <row r="18" spans="1:52" ht="19.95" customHeight="1" x14ac:dyDescent="0.3">
      <c r="A18" s="10">
        <v>2</v>
      </c>
      <c r="B18" s="26" t="s">
        <v>56</v>
      </c>
      <c r="C18" s="32" t="s">
        <v>63</v>
      </c>
      <c r="D18" s="30">
        <v>159.80000000000001</v>
      </c>
      <c r="E18" s="29">
        <v>58.33</v>
      </c>
      <c r="F18" s="25">
        <v>24</v>
      </c>
      <c r="G18" s="25">
        <v>44.58</v>
      </c>
      <c r="H18" s="12">
        <v>24</v>
      </c>
      <c r="I18" s="25">
        <v>39.58</v>
      </c>
      <c r="J18" s="13">
        <v>24</v>
      </c>
      <c r="K18" s="25">
        <v>57.5</v>
      </c>
      <c r="L18" s="45">
        <v>20</v>
      </c>
      <c r="M18" s="25">
        <v>52.24</v>
      </c>
      <c r="N18" s="41">
        <v>24</v>
      </c>
      <c r="O18" s="25"/>
      <c r="P18" s="13"/>
      <c r="Q18" s="25">
        <v>60.25</v>
      </c>
      <c r="R18" s="41">
        <v>24</v>
      </c>
      <c r="S18" s="25"/>
      <c r="T18" s="41"/>
      <c r="U18" s="25">
        <v>61.25</v>
      </c>
      <c r="V18" s="41">
        <v>24</v>
      </c>
      <c r="W18" s="12"/>
      <c r="X18" s="13"/>
      <c r="Y18" s="12"/>
      <c r="Z18" s="13"/>
      <c r="AA18" s="12"/>
      <c r="AB18" s="13"/>
      <c r="AC18" s="13"/>
      <c r="AD18" s="13"/>
      <c r="AE18" s="43">
        <f>IF(AS18=0,"",SUM(AF18:AR18)/AS18)</f>
        <v>53.289756097560975</v>
      </c>
      <c r="AF18">
        <f>E18*F18</f>
        <v>1399.92</v>
      </c>
      <c r="AG18">
        <f>G18*H18</f>
        <v>1069.92</v>
      </c>
      <c r="AH18">
        <f>I18*J18</f>
        <v>949.92</v>
      </c>
      <c r="AI18">
        <f>K18*L18</f>
        <v>1150</v>
      </c>
      <c r="AJ18">
        <f>M18*N18</f>
        <v>1253.76</v>
      </c>
      <c r="AK18">
        <f>O18*P18</f>
        <v>0</v>
      </c>
      <c r="AL18">
        <f>Q18*R18</f>
        <v>1446</v>
      </c>
      <c r="AM18">
        <f>S18*T18</f>
        <v>0</v>
      </c>
      <c r="AN18">
        <f>U18*V18</f>
        <v>1470</v>
      </c>
      <c r="AO18">
        <f>W18*X18</f>
        <v>0</v>
      </c>
      <c r="AP18">
        <f>Y18*Z18</f>
        <v>0</v>
      </c>
      <c r="AQ18">
        <f>AA18*AB18</f>
        <v>0</v>
      </c>
      <c r="AR18">
        <f>AC18*AD18</f>
        <v>0</v>
      </c>
      <c r="AS18" s="14">
        <f>F18+H18+J18+L18+N18+P18+R18+T18+V18+X18+Z18+AB18+AD18</f>
        <v>164</v>
      </c>
      <c r="AV18" s="15">
        <v>7</v>
      </c>
      <c r="AW18" s="16" t="s">
        <v>45</v>
      </c>
      <c r="AX18" s="15">
        <v>177.1</v>
      </c>
      <c r="AY18" s="15">
        <v>-1.5</v>
      </c>
      <c r="AZ18" s="17" t="s">
        <v>53</v>
      </c>
    </row>
    <row r="19" spans="1:52" ht="19.95" customHeight="1" x14ac:dyDescent="0.3">
      <c r="A19" s="10">
        <v>3</v>
      </c>
      <c r="B19" s="26" t="s">
        <v>56</v>
      </c>
      <c r="C19" s="32" t="s">
        <v>64</v>
      </c>
      <c r="D19" s="30">
        <v>157.4</v>
      </c>
      <c r="E19" s="29"/>
      <c r="F19" s="25"/>
      <c r="G19" s="25">
        <v>60.26</v>
      </c>
      <c r="H19" s="12">
        <v>24</v>
      </c>
      <c r="I19" s="25"/>
      <c r="J19" s="13"/>
      <c r="K19" s="25">
        <v>38.33</v>
      </c>
      <c r="L19" s="45">
        <v>24</v>
      </c>
      <c r="M19" s="25">
        <v>65.25</v>
      </c>
      <c r="N19" s="41">
        <v>20</v>
      </c>
      <c r="O19" s="25">
        <v>42.92</v>
      </c>
      <c r="P19" s="13">
        <v>24</v>
      </c>
      <c r="Q19" s="25">
        <v>40.17</v>
      </c>
      <c r="R19" s="41">
        <v>24</v>
      </c>
      <c r="S19" s="25">
        <v>66.88</v>
      </c>
      <c r="T19" s="41">
        <v>20</v>
      </c>
      <c r="U19" s="25"/>
      <c r="V19" s="41"/>
      <c r="W19" s="12"/>
      <c r="X19" s="13"/>
      <c r="Y19" s="12"/>
      <c r="Z19" s="13"/>
      <c r="AA19" s="12"/>
      <c r="AB19" s="13"/>
      <c r="AC19" s="13"/>
      <c r="AD19" s="13"/>
      <c r="AE19" s="43">
        <f>IF(AS19=0,"",SUM(AF19:AR19)/AS19)</f>
        <v>51.492058823529412</v>
      </c>
      <c r="AF19">
        <f>E19*F19</f>
        <v>0</v>
      </c>
      <c r="AG19">
        <f>G19*H19</f>
        <v>1446.24</v>
      </c>
      <c r="AH19">
        <f>I19*J19</f>
        <v>0</v>
      </c>
      <c r="AI19">
        <f>K19*L19</f>
        <v>919.92</v>
      </c>
      <c r="AJ19">
        <f>M19*N19</f>
        <v>1305</v>
      </c>
      <c r="AK19">
        <f>O19*P19</f>
        <v>1030.08</v>
      </c>
      <c r="AL19">
        <f>Q19*R19</f>
        <v>964.08</v>
      </c>
      <c r="AM19">
        <f>S19*T19</f>
        <v>1337.6</v>
      </c>
      <c r="AN19">
        <f>U19*V19</f>
        <v>0</v>
      </c>
      <c r="AO19">
        <f>W19*X19</f>
        <v>0</v>
      </c>
      <c r="AP19">
        <f>Y19*Z19</f>
        <v>0</v>
      </c>
      <c r="AQ19">
        <f>AA19*AB19</f>
        <v>0</v>
      </c>
      <c r="AR19">
        <f>AC19*AD19</f>
        <v>0</v>
      </c>
      <c r="AS19" s="14">
        <f>F19+H19+J19+L19+N19+P19+R19+T19+V19+X19+Z19+AB19+AD19</f>
        <v>136</v>
      </c>
      <c r="AV19" s="15">
        <v>14</v>
      </c>
      <c r="AW19" s="16" t="s">
        <v>45</v>
      </c>
      <c r="AX19" s="15">
        <v>164.2</v>
      </c>
      <c r="AY19" s="15">
        <v>-1.2</v>
      </c>
      <c r="AZ19" s="17" t="s">
        <v>50</v>
      </c>
    </row>
    <row r="20" spans="1:52" ht="19.95" customHeight="1" x14ac:dyDescent="0.3">
      <c r="A20" s="10">
        <v>4</v>
      </c>
      <c r="B20" s="26" t="s">
        <v>56</v>
      </c>
      <c r="C20" s="32" t="s">
        <v>71</v>
      </c>
      <c r="D20" s="30">
        <v>154.80000000000001</v>
      </c>
      <c r="E20" s="29">
        <v>44.2</v>
      </c>
      <c r="F20" s="25">
        <v>23</v>
      </c>
      <c r="G20" s="25">
        <v>40</v>
      </c>
      <c r="H20" s="12">
        <v>24</v>
      </c>
      <c r="I20" s="25">
        <v>52.89</v>
      </c>
      <c r="J20" s="13">
        <v>19</v>
      </c>
      <c r="K20" s="25">
        <v>57.92</v>
      </c>
      <c r="L20" s="45">
        <v>24</v>
      </c>
      <c r="M20" s="25">
        <v>49.79</v>
      </c>
      <c r="N20" s="41">
        <v>24</v>
      </c>
      <c r="O20" s="25">
        <v>52.45</v>
      </c>
      <c r="P20" s="13">
        <v>24</v>
      </c>
      <c r="Q20" s="25"/>
      <c r="R20" s="41"/>
      <c r="S20" s="25">
        <v>52.5</v>
      </c>
      <c r="T20" s="41">
        <v>24</v>
      </c>
      <c r="U20" s="25">
        <v>51.14</v>
      </c>
      <c r="V20" s="41">
        <v>23</v>
      </c>
      <c r="W20" s="12"/>
      <c r="X20" s="13"/>
      <c r="Y20" s="12"/>
      <c r="Z20" s="13"/>
      <c r="AA20" s="12"/>
      <c r="AB20" s="13"/>
      <c r="AC20" s="13"/>
      <c r="AD20" s="13"/>
      <c r="AE20" s="43">
        <f>IF(AS20=0,"",SUM(AF20:AR20)/AS20)</f>
        <v>50.062540540540539</v>
      </c>
      <c r="AF20">
        <f>E20*F20</f>
        <v>1016.6</v>
      </c>
      <c r="AG20">
        <f>G20*H20</f>
        <v>960</v>
      </c>
      <c r="AH20">
        <f>I20*J20</f>
        <v>1004.91</v>
      </c>
      <c r="AI20">
        <f>K20*L20</f>
        <v>1390.08</v>
      </c>
      <c r="AJ20">
        <f>M20*N20</f>
        <v>1194.96</v>
      </c>
      <c r="AK20">
        <f>O20*P20</f>
        <v>1258.8000000000002</v>
      </c>
      <c r="AL20">
        <f>Q20*R20</f>
        <v>0</v>
      </c>
      <c r="AM20">
        <f>S20*T20</f>
        <v>1260</v>
      </c>
      <c r="AN20">
        <f>U20*V20</f>
        <v>1176.22</v>
      </c>
      <c r="AO20">
        <f>W20*X20</f>
        <v>0</v>
      </c>
      <c r="AP20">
        <f>Y20*Z20</f>
        <v>0</v>
      </c>
      <c r="AQ20">
        <f>AA20*AB20</f>
        <v>0</v>
      </c>
      <c r="AR20">
        <f>AC20*AD20</f>
        <v>0</v>
      </c>
      <c r="AS20" s="14">
        <f>F20+H20+J20+L20+N20+P20+R20+T20+V20+X20+Z20+AB20+AD20</f>
        <v>185</v>
      </c>
      <c r="AV20" s="15"/>
      <c r="AW20" s="16"/>
      <c r="AX20" s="15"/>
      <c r="AY20" s="17"/>
      <c r="AZ20" s="17"/>
    </row>
    <row r="21" spans="1:52" ht="19.95" customHeight="1" x14ac:dyDescent="0.3">
      <c r="A21" s="10">
        <v>5</v>
      </c>
      <c r="B21" s="26" t="s">
        <v>56</v>
      </c>
      <c r="C21" s="32" t="s">
        <v>74</v>
      </c>
      <c r="D21" s="30">
        <v>156</v>
      </c>
      <c r="E21" s="29">
        <v>48.82</v>
      </c>
      <c r="F21" s="25">
        <v>24</v>
      </c>
      <c r="G21" s="25">
        <v>56.28</v>
      </c>
      <c r="H21" s="12">
        <v>24</v>
      </c>
      <c r="I21" s="25">
        <v>52.57</v>
      </c>
      <c r="J21" s="13">
        <v>24</v>
      </c>
      <c r="K21" s="25">
        <v>55.83</v>
      </c>
      <c r="L21" s="45">
        <v>20</v>
      </c>
      <c r="M21" s="25">
        <v>64.040000000000006</v>
      </c>
      <c r="N21" s="41">
        <v>19</v>
      </c>
      <c r="O21" s="25">
        <v>35</v>
      </c>
      <c r="P21" s="13">
        <v>24</v>
      </c>
      <c r="Q21" s="25">
        <v>52.58</v>
      </c>
      <c r="R21" s="41">
        <v>24</v>
      </c>
      <c r="S21" s="25"/>
      <c r="T21" s="41"/>
      <c r="U21" s="25">
        <v>34.17</v>
      </c>
      <c r="V21" s="41">
        <v>24</v>
      </c>
      <c r="W21" s="12"/>
      <c r="X21" s="13"/>
      <c r="Y21" s="12"/>
      <c r="Z21" s="13"/>
      <c r="AA21" s="12"/>
      <c r="AB21" s="13"/>
      <c r="AC21" s="13"/>
      <c r="AD21" s="13"/>
      <c r="AE21" s="43">
        <f>IF(AS21=0,"",SUM(AF21:AR21)/AS21)</f>
        <v>49.395846994535525</v>
      </c>
      <c r="AF21">
        <f>E21*F21</f>
        <v>1171.68</v>
      </c>
      <c r="AG21">
        <f>G21*H21</f>
        <v>1350.72</v>
      </c>
      <c r="AH21">
        <f>I21*J21</f>
        <v>1261.68</v>
      </c>
      <c r="AI21">
        <f>K21*L21</f>
        <v>1116.5999999999999</v>
      </c>
      <c r="AJ21">
        <f>M21*N21</f>
        <v>1216.7600000000002</v>
      </c>
      <c r="AK21">
        <f>O21*P21</f>
        <v>840</v>
      </c>
      <c r="AL21">
        <f>Q21*R21</f>
        <v>1261.92</v>
      </c>
      <c r="AM21">
        <f>S21*T21</f>
        <v>0</v>
      </c>
      <c r="AN21">
        <f>U21*V21</f>
        <v>820.08</v>
      </c>
      <c r="AO21">
        <f>W21*X21</f>
        <v>0</v>
      </c>
      <c r="AP21">
        <f>Y21*Z21</f>
        <v>0</v>
      </c>
      <c r="AQ21">
        <f>AA21*AB21</f>
        <v>0</v>
      </c>
      <c r="AR21">
        <f>AC21*AD21</f>
        <v>0</v>
      </c>
      <c r="AS21" s="14">
        <f>F21+H21+J21+L21+N21+P21+R21+T21+V21+X21+Z21+AB21+AD21</f>
        <v>183</v>
      </c>
      <c r="AV21" s="15"/>
      <c r="AW21" s="16"/>
      <c r="AX21" s="15"/>
      <c r="AY21" s="15"/>
      <c r="AZ21" s="17"/>
    </row>
    <row r="22" spans="1:52" ht="19.95" customHeight="1" x14ac:dyDescent="0.3">
      <c r="A22" s="10">
        <v>6</v>
      </c>
      <c r="B22" s="26" t="s">
        <v>56</v>
      </c>
      <c r="C22" s="32" t="s">
        <v>66</v>
      </c>
      <c r="D22" s="24">
        <v>149.6</v>
      </c>
      <c r="E22" s="29">
        <v>70.349999999999994</v>
      </c>
      <c r="F22" s="25">
        <v>24</v>
      </c>
      <c r="G22" s="25">
        <v>42.08</v>
      </c>
      <c r="H22" s="12">
        <v>24</v>
      </c>
      <c r="I22" s="25">
        <v>53.33</v>
      </c>
      <c r="J22" s="13">
        <v>24</v>
      </c>
      <c r="K22" s="25">
        <v>44.17</v>
      </c>
      <c r="L22" s="45">
        <v>24</v>
      </c>
      <c r="M22" s="25">
        <v>55.73</v>
      </c>
      <c r="N22" s="41">
        <v>24</v>
      </c>
      <c r="O22" s="25">
        <v>48.33</v>
      </c>
      <c r="P22" s="13">
        <v>24</v>
      </c>
      <c r="Q22" s="25">
        <v>42.17</v>
      </c>
      <c r="R22" s="41">
        <v>24</v>
      </c>
      <c r="S22" s="25">
        <v>43.75</v>
      </c>
      <c r="T22" s="41">
        <v>24</v>
      </c>
      <c r="U22" s="25">
        <v>42.92</v>
      </c>
      <c r="V22" s="41">
        <v>24</v>
      </c>
      <c r="W22" s="12"/>
      <c r="X22" s="13"/>
      <c r="Y22" s="12"/>
      <c r="Z22" s="13"/>
      <c r="AA22" s="12"/>
      <c r="AB22" s="13"/>
      <c r="AC22" s="13"/>
      <c r="AD22" s="13"/>
      <c r="AE22" s="43">
        <f>IF(AS22=0,"",SUM(AF22:AR22)/AS22)</f>
        <v>49.203333333333333</v>
      </c>
      <c r="AF22">
        <f>E22*F22</f>
        <v>1688.3999999999999</v>
      </c>
      <c r="AG22">
        <f>G22*H22</f>
        <v>1009.92</v>
      </c>
      <c r="AH22">
        <f>I22*J22</f>
        <v>1279.92</v>
      </c>
      <c r="AI22">
        <f>K22*L22</f>
        <v>1060.08</v>
      </c>
      <c r="AJ22">
        <f>M22*N22</f>
        <v>1337.52</v>
      </c>
      <c r="AK22">
        <f>O22*P22</f>
        <v>1159.92</v>
      </c>
      <c r="AL22">
        <f>Q22*R22</f>
        <v>1012.08</v>
      </c>
      <c r="AM22">
        <f>S22*T22</f>
        <v>1050</v>
      </c>
      <c r="AN22">
        <f>U22*V22</f>
        <v>1030.08</v>
      </c>
      <c r="AO22">
        <f>W22*X22</f>
        <v>0</v>
      </c>
      <c r="AP22">
        <f>Y22*Z22</f>
        <v>0</v>
      </c>
      <c r="AQ22">
        <f>AA22*AB22</f>
        <v>0</v>
      </c>
      <c r="AR22">
        <f>AC22*AD22</f>
        <v>0</v>
      </c>
      <c r="AS22" s="14">
        <f>F22+H22+J22+L22+N22+P22+R22+T22+V22+X22+Z22+AB22+AD22</f>
        <v>216</v>
      </c>
      <c r="AV22" s="15">
        <v>4</v>
      </c>
      <c r="AW22" s="16" t="s">
        <v>45</v>
      </c>
      <c r="AX22" s="15">
        <v>183</v>
      </c>
      <c r="AY22" s="15">
        <v>1.2</v>
      </c>
      <c r="AZ22" s="17" t="s">
        <v>48</v>
      </c>
    </row>
    <row r="23" spans="1:52" ht="19.95" hidden="1" customHeight="1" x14ac:dyDescent="0.3">
      <c r="A23" s="10">
        <v>9</v>
      </c>
      <c r="B23" s="26" t="s">
        <v>56</v>
      </c>
      <c r="C23" s="32" t="s">
        <v>76</v>
      </c>
      <c r="D23" s="30">
        <v>140.80000000000001</v>
      </c>
      <c r="E23" s="29"/>
      <c r="F23" s="25"/>
      <c r="G23" s="25"/>
      <c r="H23" s="12"/>
      <c r="I23" s="25"/>
      <c r="J23" s="13"/>
      <c r="K23" s="25"/>
      <c r="L23" s="45"/>
      <c r="M23" s="25"/>
      <c r="N23" s="41"/>
      <c r="O23" s="25"/>
      <c r="P23" s="13"/>
      <c r="Q23" s="25"/>
      <c r="R23" s="41"/>
      <c r="S23" s="25"/>
      <c r="T23" s="41"/>
      <c r="U23" s="25"/>
      <c r="V23" s="41"/>
      <c r="W23" s="12"/>
      <c r="X23" s="13"/>
      <c r="Y23" s="12"/>
      <c r="Z23" s="13"/>
      <c r="AA23" s="12"/>
      <c r="AB23" s="13"/>
      <c r="AC23" s="13"/>
      <c r="AD23" s="13"/>
      <c r="AE23" s="43" t="str">
        <f>IF(AS23=0,"",SUM(AF23:AR23)/AS23)</f>
        <v/>
      </c>
      <c r="AF23">
        <f>E23*F23</f>
        <v>0</v>
      </c>
      <c r="AG23">
        <f>G23*H23</f>
        <v>0</v>
      </c>
      <c r="AH23">
        <f>I23*J23</f>
        <v>0</v>
      </c>
      <c r="AI23">
        <f>K23*L23</f>
        <v>0</v>
      </c>
      <c r="AJ23">
        <f>M23*N23</f>
        <v>0</v>
      </c>
      <c r="AK23">
        <f>O23*P23</f>
        <v>0</v>
      </c>
      <c r="AL23">
        <f>Q23*R23</f>
        <v>0</v>
      </c>
      <c r="AM23">
        <f>S23*T23</f>
        <v>0</v>
      </c>
      <c r="AN23">
        <f>U23*V23</f>
        <v>0</v>
      </c>
      <c r="AO23">
        <f>W23*X23</f>
        <v>0</v>
      </c>
      <c r="AP23">
        <f>Y23*Z23</f>
        <v>0</v>
      </c>
      <c r="AQ23">
        <f>AA23*AB23</f>
        <v>0</v>
      </c>
      <c r="AR23">
        <f>AC23*AD23</f>
        <v>0</v>
      </c>
      <c r="AS23" s="14">
        <f>F23+H23+J23+L23+N23+P23+R23+T23+V23+X23+Z23+AB23+AD23</f>
        <v>0</v>
      </c>
      <c r="AV23" s="15">
        <v>1</v>
      </c>
      <c r="AW23" s="16" t="s">
        <v>45</v>
      </c>
      <c r="AX23" s="15">
        <v>185</v>
      </c>
      <c r="AY23" s="15">
        <v>2.6</v>
      </c>
      <c r="AZ23" s="17" t="s">
        <v>52</v>
      </c>
    </row>
    <row r="24" spans="1:52" ht="19.95" customHeight="1" x14ac:dyDescent="0.3">
      <c r="A24" s="10">
        <v>7</v>
      </c>
      <c r="B24" s="26" t="s">
        <v>56</v>
      </c>
      <c r="C24" s="32" t="s">
        <v>70</v>
      </c>
      <c r="D24" s="30">
        <v>154.4</v>
      </c>
      <c r="E24" s="29"/>
      <c r="F24" s="25"/>
      <c r="G24" s="25">
        <v>49.11</v>
      </c>
      <c r="H24" s="12">
        <v>24</v>
      </c>
      <c r="I24" s="25">
        <v>51.75</v>
      </c>
      <c r="J24" s="13">
        <v>19</v>
      </c>
      <c r="K24" s="25">
        <v>34.03</v>
      </c>
      <c r="L24" s="45">
        <v>24</v>
      </c>
      <c r="M24" s="25">
        <v>44.17</v>
      </c>
      <c r="N24" s="41">
        <v>20</v>
      </c>
      <c r="O24" s="25">
        <v>44.64</v>
      </c>
      <c r="P24" s="13">
        <v>24</v>
      </c>
      <c r="Q24" s="25">
        <v>59</v>
      </c>
      <c r="R24" s="41">
        <v>24</v>
      </c>
      <c r="S24" s="25">
        <v>63.02</v>
      </c>
      <c r="T24" s="41">
        <v>24</v>
      </c>
      <c r="U24" s="25">
        <v>34.58</v>
      </c>
      <c r="V24" s="41">
        <v>24</v>
      </c>
      <c r="W24" s="12"/>
      <c r="X24" s="13"/>
      <c r="Y24" s="12"/>
      <c r="Z24" s="13"/>
      <c r="AA24" s="12"/>
      <c r="AB24" s="13"/>
      <c r="AC24" s="13"/>
      <c r="AD24" s="13"/>
      <c r="AE24" s="43">
        <f>IF(AS24=0,"",SUM(AF24:AR24)/AS24)</f>
        <v>47.496010928961752</v>
      </c>
      <c r="AF24">
        <f>E24*F24</f>
        <v>0</v>
      </c>
      <c r="AG24">
        <f>G24*H24</f>
        <v>1178.6399999999999</v>
      </c>
      <c r="AH24">
        <f>I24*J24</f>
        <v>983.25</v>
      </c>
      <c r="AI24">
        <f>K24*L24</f>
        <v>816.72</v>
      </c>
      <c r="AJ24">
        <f>M24*N24</f>
        <v>883.40000000000009</v>
      </c>
      <c r="AK24">
        <f>O24*P24</f>
        <v>1071.3600000000001</v>
      </c>
      <c r="AL24">
        <f>Q24*R24</f>
        <v>1416</v>
      </c>
      <c r="AM24">
        <f>S24*T24</f>
        <v>1512.48</v>
      </c>
      <c r="AN24">
        <f>U24*V24</f>
        <v>829.92</v>
      </c>
      <c r="AO24">
        <f>W24*X24</f>
        <v>0</v>
      </c>
      <c r="AP24">
        <f>Y24*Z24</f>
        <v>0</v>
      </c>
      <c r="AQ24">
        <f>AA24*AB24</f>
        <v>0</v>
      </c>
      <c r="AR24">
        <f>AC24*AD24</f>
        <v>0</v>
      </c>
      <c r="AS24" s="14">
        <f>F24+H24+J24+L24+N24+P24+R24+T24+V24+X24+Z24+AB24+AD24</f>
        <v>183</v>
      </c>
      <c r="AV24" s="15">
        <v>12</v>
      </c>
      <c r="AW24" s="16" t="s">
        <v>45</v>
      </c>
      <c r="AX24" s="15">
        <v>169.8</v>
      </c>
      <c r="AY24" s="15">
        <v>-1.4</v>
      </c>
      <c r="AZ24" s="17" t="s">
        <v>54</v>
      </c>
    </row>
    <row r="25" spans="1:52" ht="19.95" hidden="1" customHeight="1" x14ac:dyDescent="0.3">
      <c r="A25" s="10">
        <v>8</v>
      </c>
      <c r="B25" s="26" t="s">
        <v>56</v>
      </c>
      <c r="C25" s="32" t="s">
        <v>77</v>
      </c>
      <c r="D25" s="30">
        <v>156.6</v>
      </c>
      <c r="E25" s="29">
        <v>46.04</v>
      </c>
      <c r="F25" s="25">
        <v>24</v>
      </c>
      <c r="G25" s="25"/>
      <c r="H25" s="12"/>
      <c r="I25" s="25"/>
      <c r="J25" s="13"/>
      <c r="K25" s="25"/>
      <c r="L25" s="45"/>
      <c r="M25" s="25"/>
      <c r="N25" s="41"/>
      <c r="O25" s="25"/>
      <c r="P25" s="13"/>
      <c r="Q25" s="25"/>
      <c r="R25" s="41"/>
      <c r="S25" s="25"/>
      <c r="T25" s="41"/>
      <c r="U25" s="25"/>
      <c r="V25" s="41"/>
      <c r="W25" s="12"/>
      <c r="X25" s="13"/>
      <c r="Y25" s="12"/>
      <c r="Z25" s="13"/>
      <c r="AA25" s="12"/>
      <c r="AB25" s="13"/>
      <c r="AC25" s="13"/>
      <c r="AD25" s="13"/>
      <c r="AE25" s="43">
        <f>IF(AS25=0,"",SUM(AF25:AR25)/AS25)</f>
        <v>46.04</v>
      </c>
      <c r="AF25">
        <f>E25*F25</f>
        <v>1104.96</v>
      </c>
      <c r="AG25">
        <f>G25*H25</f>
        <v>0</v>
      </c>
      <c r="AH25">
        <f>I25*J25</f>
        <v>0</v>
      </c>
      <c r="AI25">
        <f>K25*L25</f>
        <v>0</v>
      </c>
      <c r="AJ25">
        <f>M25*N25</f>
        <v>0</v>
      </c>
      <c r="AK25">
        <f>O25*P25</f>
        <v>0</v>
      </c>
      <c r="AL25">
        <f>Q25*R25</f>
        <v>0</v>
      </c>
      <c r="AM25">
        <f>S25*T25</f>
        <v>0</v>
      </c>
      <c r="AN25">
        <f>U25*V25</f>
        <v>0</v>
      </c>
      <c r="AO25">
        <f>W25*X25</f>
        <v>0</v>
      </c>
      <c r="AP25">
        <f>Y25*Z25</f>
        <v>0</v>
      </c>
      <c r="AQ25">
        <f>AA25*AB25</f>
        <v>0</v>
      </c>
      <c r="AR25">
        <f>AC25*AD25</f>
        <v>0</v>
      </c>
      <c r="AS25" s="14">
        <f>F25+H25+J25+L25+N25+P25+R25+T25+V25+X25+Z25+AB25+AD25</f>
        <v>24</v>
      </c>
      <c r="AV25" s="15"/>
      <c r="AW25" s="16"/>
      <c r="AX25" s="15"/>
      <c r="AY25" s="15"/>
      <c r="AZ25" s="17"/>
    </row>
    <row r="26" spans="1:52" ht="19.95" hidden="1" customHeight="1" x14ac:dyDescent="0.3">
      <c r="A26" s="10">
        <v>12</v>
      </c>
      <c r="B26" s="26" t="s">
        <v>56</v>
      </c>
      <c r="C26" s="32" t="s">
        <v>142</v>
      </c>
      <c r="D26" s="40">
        <v>137</v>
      </c>
      <c r="E26" s="29"/>
      <c r="F26" s="25"/>
      <c r="G26" s="25"/>
      <c r="H26" s="12"/>
      <c r="I26" s="25"/>
      <c r="J26" s="13"/>
      <c r="K26" s="25"/>
      <c r="L26" s="45"/>
      <c r="M26" s="25"/>
      <c r="N26" s="41"/>
      <c r="O26" s="25"/>
      <c r="P26" s="13"/>
      <c r="Q26" s="25"/>
      <c r="R26" s="41"/>
      <c r="S26" s="25"/>
      <c r="T26" s="41"/>
      <c r="U26" s="25"/>
      <c r="V26" s="41"/>
      <c r="W26" s="12"/>
      <c r="X26" s="13"/>
      <c r="Y26" s="12"/>
      <c r="Z26" s="13"/>
      <c r="AA26" s="12"/>
      <c r="AB26" s="13"/>
      <c r="AC26" s="13"/>
      <c r="AD26" s="13"/>
      <c r="AE26" s="43" t="str">
        <f>IF(AS26=0,"",SUM(AF26:AR26)/AS26)</f>
        <v/>
      </c>
      <c r="AF26">
        <f>E26*F26</f>
        <v>0</v>
      </c>
      <c r="AG26">
        <f>G26*H26</f>
        <v>0</v>
      </c>
      <c r="AH26">
        <f>I26*J26</f>
        <v>0</v>
      </c>
      <c r="AI26">
        <f>K26*L26</f>
        <v>0</v>
      </c>
      <c r="AJ26">
        <f>M26*N26</f>
        <v>0</v>
      </c>
      <c r="AK26">
        <f>O26*P26</f>
        <v>0</v>
      </c>
      <c r="AL26">
        <f>Q26*R26</f>
        <v>0</v>
      </c>
      <c r="AM26">
        <f>S26*T26</f>
        <v>0</v>
      </c>
      <c r="AN26">
        <f>U26*V26</f>
        <v>0</v>
      </c>
      <c r="AO26">
        <f>W26*X26</f>
        <v>0</v>
      </c>
      <c r="AP26">
        <f>Y26*Z26</f>
        <v>0</v>
      </c>
      <c r="AQ26">
        <f>AA26*AB26</f>
        <v>0</v>
      </c>
      <c r="AR26">
        <f>AC26*AD26</f>
        <v>0</v>
      </c>
      <c r="AS26" s="14">
        <f>F26+H26+J26+L26+N26+P26+R26+T26+V26+X26+Z26+AB26+AD26</f>
        <v>0</v>
      </c>
      <c r="AV26" s="15"/>
      <c r="AW26" s="16"/>
      <c r="AX26" s="15"/>
      <c r="AY26" s="15"/>
      <c r="AZ26" s="17"/>
    </row>
    <row r="27" spans="1:52" ht="19.95" hidden="1" customHeight="1" x14ac:dyDescent="0.3">
      <c r="A27" s="10">
        <v>8</v>
      </c>
      <c r="B27" s="26" t="s">
        <v>56</v>
      </c>
      <c r="C27" s="32" t="s">
        <v>111</v>
      </c>
      <c r="D27" s="40">
        <v>140</v>
      </c>
      <c r="E27" s="29">
        <v>45.65</v>
      </c>
      <c r="F27" s="25">
        <v>23</v>
      </c>
      <c r="G27" s="25"/>
      <c r="H27" s="12"/>
      <c r="I27" s="25">
        <v>39.130000000000003</v>
      </c>
      <c r="J27" s="13">
        <v>23</v>
      </c>
      <c r="K27" s="25"/>
      <c r="L27" s="45"/>
      <c r="M27" s="25"/>
      <c r="N27" s="41"/>
      <c r="O27" s="25">
        <v>45.99</v>
      </c>
      <c r="P27" s="13">
        <v>24</v>
      </c>
      <c r="Q27" s="25">
        <v>55.73</v>
      </c>
      <c r="R27" s="41">
        <v>24</v>
      </c>
      <c r="S27" s="25"/>
      <c r="T27" s="41"/>
      <c r="U27" s="25"/>
      <c r="V27" s="41"/>
      <c r="W27" s="12"/>
      <c r="X27" s="13"/>
      <c r="Y27" s="12"/>
      <c r="Z27" s="13"/>
      <c r="AA27" s="12"/>
      <c r="AB27" s="13"/>
      <c r="AC27" s="13"/>
      <c r="AD27" s="13"/>
      <c r="AE27" s="43">
        <f>IF(AS27=0,"",SUM(AF27:AR27)/AS27)</f>
        <v>46.715106382978718</v>
      </c>
      <c r="AF27">
        <f>E27*F27</f>
        <v>1049.95</v>
      </c>
      <c r="AG27">
        <f>G27*H27</f>
        <v>0</v>
      </c>
      <c r="AH27">
        <f>I27*J27</f>
        <v>899.99</v>
      </c>
      <c r="AI27">
        <f>K27*L27</f>
        <v>0</v>
      </c>
      <c r="AJ27">
        <f>M27*N27</f>
        <v>0</v>
      </c>
      <c r="AK27">
        <f>O27*P27</f>
        <v>1103.76</v>
      </c>
      <c r="AL27">
        <f>Q27*R27</f>
        <v>1337.52</v>
      </c>
      <c r="AM27">
        <f>S27*T27</f>
        <v>0</v>
      </c>
      <c r="AN27">
        <f>U27*V27</f>
        <v>0</v>
      </c>
      <c r="AO27">
        <f>W27*X27</f>
        <v>0</v>
      </c>
      <c r="AP27">
        <f>Y27*Z27</f>
        <v>0</v>
      </c>
      <c r="AQ27">
        <f>AA27*AB27</f>
        <v>0</v>
      </c>
      <c r="AR27">
        <f>AC27*AD27</f>
        <v>0</v>
      </c>
      <c r="AS27" s="14">
        <f>F27+H27+J27+L27+N27+P27+R27+T27+V27+X27+Z27+AB27+AD27</f>
        <v>94</v>
      </c>
      <c r="AV27" s="15"/>
      <c r="AW27" s="16"/>
      <c r="AX27" s="15"/>
      <c r="AY27" s="15"/>
      <c r="AZ27" s="17"/>
    </row>
    <row r="28" spans="1:52" ht="19.95" hidden="1" customHeight="1" x14ac:dyDescent="0.3">
      <c r="A28" s="10">
        <v>14</v>
      </c>
      <c r="B28" s="26" t="s">
        <v>56</v>
      </c>
      <c r="C28" s="32" t="s">
        <v>141</v>
      </c>
      <c r="D28" s="40">
        <v>142.4</v>
      </c>
      <c r="E28" s="29"/>
      <c r="F28" s="25"/>
      <c r="G28" s="25"/>
      <c r="H28" s="12"/>
      <c r="I28" s="25"/>
      <c r="J28" s="13"/>
      <c r="K28" s="25"/>
      <c r="L28" s="45"/>
      <c r="M28" s="25"/>
      <c r="N28" s="41"/>
      <c r="O28" s="25"/>
      <c r="P28" s="13"/>
      <c r="Q28" s="25"/>
      <c r="R28" s="41"/>
      <c r="S28" s="25"/>
      <c r="T28" s="41"/>
      <c r="U28" s="25"/>
      <c r="V28" s="41"/>
      <c r="W28" s="12"/>
      <c r="X28" s="13"/>
      <c r="Y28" s="12"/>
      <c r="Z28" s="13"/>
      <c r="AA28" s="12"/>
      <c r="AB28" s="13"/>
      <c r="AC28" s="13"/>
      <c r="AD28" s="13"/>
      <c r="AE28" s="43" t="str">
        <f>IF(AS28=0,"",SUM(AF28:AR28)/AS28)</f>
        <v/>
      </c>
      <c r="AF28">
        <f>E28*F28</f>
        <v>0</v>
      </c>
      <c r="AG28">
        <f>G28*H28</f>
        <v>0</v>
      </c>
      <c r="AH28">
        <f>I28*J28</f>
        <v>0</v>
      </c>
      <c r="AI28">
        <f>K28*L28</f>
        <v>0</v>
      </c>
      <c r="AJ28">
        <f>M28*N28</f>
        <v>0</v>
      </c>
      <c r="AK28">
        <f>O28*P28</f>
        <v>0</v>
      </c>
      <c r="AL28">
        <f>Q28*R28</f>
        <v>0</v>
      </c>
      <c r="AM28">
        <f>S28*T28</f>
        <v>0</v>
      </c>
      <c r="AN28">
        <f>U28*V28</f>
        <v>0</v>
      </c>
      <c r="AO28">
        <f>W28*X28</f>
        <v>0</v>
      </c>
      <c r="AP28">
        <f>Y28*Z28</f>
        <v>0</v>
      </c>
      <c r="AQ28">
        <f>AA28*AB28</f>
        <v>0</v>
      </c>
      <c r="AR28">
        <f>AC28*AD28</f>
        <v>0</v>
      </c>
      <c r="AS28" s="14">
        <f>F28+H28+J28+L28+N28+P28+R28+T28+V28+X28+Z28+AB28+AD28</f>
        <v>0</v>
      </c>
      <c r="AV28" s="15"/>
      <c r="AW28" s="16"/>
      <c r="AX28" s="15"/>
      <c r="AY28" s="15"/>
      <c r="AZ28" s="17"/>
    </row>
    <row r="29" spans="1:52" ht="19.95" customHeight="1" x14ac:dyDescent="0.3">
      <c r="A29" s="10">
        <v>8</v>
      </c>
      <c r="B29" s="26" t="s">
        <v>56</v>
      </c>
      <c r="C29" s="32" t="s">
        <v>75</v>
      </c>
      <c r="D29" s="30">
        <v>133.80000000000001</v>
      </c>
      <c r="E29" s="29">
        <v>46.32</v>
      </c>
      <c r="F29" s="25">
        <v>24</v>
      </c>
      <c r="G29" s="25"/>
      <c r="H29" s="12"/>
      <c r="I29" s="25"/>
      <c r="J29" s="13"/>
      <c r="K29" s="25">
        <v>47.5</v>
      </c>
      <c r="L29" s="45">
        <v>20</v>
      </c>
      <c r="M29" s="25">
        <v>48.58</v>
      </c>
      <c r="N29" s="41">
        <v>20</v>
      </c>
      <c r="O29" s="25">
        <v>46.88</v>
      </c>
      <c r="P29" s="13">
        <v>24</v>
      </c>
      <c r="Q29" s="25">
        <v>36.46</v>
      </c>
      <c r="R29" s="41">
        <v>24</v>
      </c>
      <c r="S29" s="25">
        <v>45.94</v>
      </c>
      <c r="T29" s="41">
        <v>24</v>
      </c>
      <c r="U29" s="25"/>
      <c r="V29" s="41"/>
      <c r="W29" s="12"/>
      <c r="X29" s="13"/>
      <c r="Y29" s="12"/>
      <c r="Z29" s="13"/>
      <c r="AA29" s="12"/>
      <c r="AB29" s="13"/>
      <c r="AC29" s="13"/>
      <c r="AD29" s="13"/>
      <c r="AE29" s="43">
        <f>IF(AS29=0,"",SUM(AF29:AR29)/AS29)</f>
        <v>45.117647058823529</v>
      </c>
      <c r="AF29">
        <f>E29*F29</f>
        <v>1111.68</v>
      </c>
      <c r="AG29">
        <f>G29*H29</f>
        <v>0</v>
      </c>
      <c r="AH29">
        <f>I29*J29</f>
        <v>0</v>
      </c>
      <c r="AI29">
        <f>K29*L29</f>
        <v>950</v>
      </c>
      <c r="AJ29">
        <f>M29*N29</f>
        <v>971.59999999999991</v>
      </c>
      <c r="AK29">
        <f>O29*P29</f>
        <v>1125.1200000000001</v>
      </c>
      <c r="AL29">
        <f>Q29*R29</f>
        <v>875.04</v>
      </c>
      <c r="AM29">
        <f>S29*T29</f>
        <v>1102.56</v>
      </c>
      <c r="AN29">
        <f>U29*V29</f>
        <v>0</v>
      </c>
      <c r="AO29">
        <f>W29*X29</f>
        <v>0</v>
      </c>
      <c r="AP29">
        <f>Y29*Z29</f>
        <v>0</v>
      </c>
      <c r="AQ29">
        <f>AA29*AB29</f>
        <v>0</v>
      </c>
      <c r="AR29">
        <f>AC29*AD29</f>
        <v>0</v>
      </c>
      <c r="AS29" s="14">
        <f>F29+H29+J29+L29+N29+P29+R29+T29+V29+X29+Z29+AB29+AD29</f>
        <v>136</v>
      </c>
      <c r="AV29" s="15"/>
      <c r="AW29" s="16"/>
      <c r="AX29" s="15"/>
      <c r="AY29" s="15"/>
      <c r="AZ29" s="17"/>
    </row>
    <row r="30" spans="1:52" ht="19.95" customHeight="1" x14ac:dyDescent="0.3">
      <c r="A30" s="10">
        <v>9</v>
      </c>
      <c r="B30" s="26" t="s">
        <v>56</v>
      </c>
      <c r="C30" s="32" t="s">
        <v>144</v>
      </c>
      <c r="D30" s="40">
        <v>110.7</v>
      </c>
      <c r="E30" s="29">
        <v>45.63</v>
      </c>
      <c r="F30" s="25">
        <v>24</v>
      </c>
      <c r="G30" s="25">
        <v>33.700000000000003</v>
      </c>
      <c r="H30" s="12">
        <v>23</v>
      </c>
      <c r="I30" s="25">
        <v>47.98</v>
      </c>
      <c r="J30" s="13">
        <v>19</v>
      </c>
      <c r="K30" s="25">
        <v>34.72</v>
      </c>
      <c r="L30" s="45">
        <v>24</v>
      </c>
      <c r="M30" s="25">
        <v>45.65</v>
      </c>
      <c r="N30" s="41">
        <v>23</v>
      </c>
      <c r="O30" s="25">
        <v>27.72</v>
      </c>
      <c r="P30" s="13">
        <v>24</v>
      </c>
      <c r="Q30" s="25">
        <v>45.83</v>
      </c>
      <c r="R30" s="41">
        <v>24</v>
      </c>
      <c r="S30" s="25">
        <v>36.840000000000003</v>
      </c>
      <c r="T30" s="41">
        <v>24</v>
      </c>
      <c r="U30" s="25">
        <v>63.33</v>
      </c>
      <c r="V30" s="41">
        <v>19</v>
      </c>
      <c r="W30" s="12"/>
      <c r="X30" s="13"/>
      <c r="Y30" s="12"/>
      <c r="Z30" s="13"/>
      <c r="AA30" s="12"/>
      <c r="AB30" s="13"/>
      <c r="AC30" s="13"/>
      <c r="AD30" s="13"/>
      <c r="AE30" s="43">
        <f>IF(AS30=0,"",SUM(AF30:AR30)/AS30)</f>
        <v>41.753431372549016</v>
      </c>
      <c r="AF30">
        <f>E30*F30</f>
        <v>1095.1200000000001</v>
      </c>
      <c r="AG30">
        <f>G30*H30</f>
        <v>775.1</v>
      </c>
      <c r="AH30">
        <f>I30*J30</f>
        <v>911.61999999999989</v>
      </c>
      <c r="AI30">
        <f>K30*L30</f>
        <v>833.28</v>
      </c>
      <c r="AJ30">
        <f>M30*N30</f>
        <v>1049.95</v>
      </c>
      <c r="AK30">
        <f>O30*P30</f>
        <v>665.28</v>
      </c>
      <c r="AL30">
        <f>Q30*R30</f>
        <v>1099.92</v>
      </c>
      <c r="AM30">
        <f>S30*T30</f>
        <v>884.16000000000008</v>
      </c>
      <c r="AN30">
        <f>U30*V30</f>
        <v>1203.27</v>
      </c>
      <c r="AO30">
        <f>W30*X30</f>
        <v>0</v>
      </c>
      <c r="AP30">
        <f>Y30*Z30</f>
        <v>0</v>
      </c>
      <c r="AQ30">
        <f>AA30*AB30</f>
        <v>0</v>
      </c>
      <c r="AR30">
        <f>AC30*AD30</f>
        <v>0</v>
      </c>
      <c r="AS30" s="14">
        <f>F30+H30+J30+L30+N30+P30+R30+T30+V30+X30+Z30+AB30+AD30</f>
        <v>204</v>
      </c>
      <c r="AV30" s="15">
        <v>5</v>
      </c>
      <c r="AW30" s="16" t="s">
        <v>45</v>
      </c>
      <c r="AX30" s="15">
        <v>180</v>
      </c>
      <c r="AY30" s="15">
        <v>-1.6</v>
      </c>
      <c r="AZ30" s="17" t="s">
        <v>46</v>
      </c>
    </row>
    <row r="31" spans="1:52" ht="19.95" hidden="1" customHeight="1" x14ac:dyDescent="0.3">
      <c r="A31" s="10">
        <v>11</v>
      </c>
      <c r="B31" s="26" t="s">
        <v>56</v>
      </c>
      <c r="C31" s="32" t="s">
        <v>143</v>
      </c>
      <c r="D31" s="40">
        <v>131.19999999999999</v>
      </c>
      <c r="E31" s="29"/>
      <c r="F31" s="25"/>
      <c r="G31" s="25">
        <v>38.130000000000003</v>
      </c>
      <c r="H31" s="12">
        <v>24</v>
      </c>
      <c r="I31" s="25">
        <v>45.26</v>
      </c>
      <c r="J31" s="13">
        <v>19</v>
      </c>
      <c r="K31" s="25"/>
      <c r="L31" s="45"/>
      <c r="M31" s="25"/>
      <c r="N31" s="41"/>
      <c r="O31" s="25"/>
      <c r="P31" s="13"/>
      <c r="Q31" s="25"/>
      <c r="R31" s="41"/>
      <c r="S31" s="25"/>
      <c r="T31" s="41"/>
      <c r="U31" s="25"/>
      <c r="V31" s="41"/>
      <c r="W31" s="12"/>
      <c r="X31" s="13"/>
      <c r="Y31" s="12"/>
      <c r="Z31" s="13"/>
      <c r="AA31" s="12"/>
      <c r="AB31" s="13"/>
      <c r="AC31" s="13"/>
      <c r="AD31" s="13"/>
      <c r="AE31" s="43">
        <f t="shared" ref="AE31" si="13">IF(AS31=0,"",SUM(AF31:AR31)/AS31)</f>
        <v>41.280465116279068</v>
      </c>
      <c r="AF31">
        <f t="shared" si="0"/>
        <v>0</v>
      </c>
      <c r="AG31">
        <f t="shared" si="1"/>
        <v>915.12000000000012</v>
      </c>
      <c r="AH31">
        <f t="shared" si="2"/>
        <v>859.93999999999994</v>
      </c>
      <c r="AI31">
        <f t="shared" si="3"/>
        <v>0</v>
      </c>
      <c r="AJ31">
        <f t="shared" si="4"/>
        <v>0</v>
      </c>
      <c r="AK31">
        <f t="shared" ref="AK31" si="14">O31*P31</f>
        <v>0</v>
      </c>
      <c r="AL31">
        <f t="shared" ref="AL31" si="15">Q31*R31</f>
        <v>0</v>
      </c>
      <c r="AM31">
        <f t="shared" ref="AM31" si="16">S31*T31</f>
        <v>0</v>
      </c>
      <c r="AN31">
        <f t="shared" ref="AN31" si="17">U31*V31</f>
        <v>0</v>
      </c>
      <c r="AO31">
        <f t="shared" ref="AO31" si="18">W31*X31</f>
        <v>0</v>
      </c>
      <c r="AP31">
        <f t="shared" ref="AP31" si="19">Y31*Z31</f>
        <v>0</v>
      </c>
      <c r="AQ31">
        <f t="shared" ref="AQ31" si="20">AA31*AB31</f>
        <v>0</v>
      </c>
      <c r="AR31">
        <f t="shared" ref="AR31" si="21">AC31*AD31</f>
        <v>0</v>
      </c>
      <c r="AS31" s="14">
        <f t="shared" ref="AS31" si="22">F31+H31+J31+L31+N31+P31+R31+T31+V31+X31+Z31+AB31+AD31</f>
        <v>43</v>
      </c>
      <c r="AV31" s="15">
        <v>5</v>
      </c>
      <c r="AW31" s="16" t="s">
        <v>45</v>
      </c>
      <c r="AX31" s="15">
        <v>180</v>
      </c>
      <c r="AY31" s="15">
        <v>-1.6</v>
      </c>
      <c r="AZ31" s="17" t="s">
        <v>46</v>
      </c>
    </row>
    <row r="33" spans="1:5" hidden="1" x14ac:dyDescent="0.3"/>
    <row r="34" spans="1:5" hidden="1" x14ac:dyDescent="0.3"/>
    <row r="35" spans="1:5" ht="82.8" hidden="1" x14ac:dyDescent="0.3">
      <c r="A35" s="15">
        <v>1</v>
      </c>
      <c r="B35" s="16" t="s">
        <v>45</v>
      </c>
      <c r="C35" s="15">
        <v>189.3</v>
      </c>
      <c r="D35" s="15">
        <v>3.5</v>
      </c>
      <c r="E35" s="17" t="s">
        <v>112</v>
      </c>
    </row>
    <row r="36" spans="1:5" ht="96.6" hidden="1" x14ac:dyDescent="0.3">
      <c r="A36" s="15">
        <v>2</v>
      </c>
      <c r="B36" s="16" t="s">
        <v>45</v>
      </c>
      <c r="C36" s="15">
        <v>186</v>
      </c>
      <c r="D36" s="15">
        <v>10.199999999999999</v>
      </c>
      <c r="E36" s="17" t="s">
        <v>113</v>
      </c>
    </row>
    <row r="37" spans="1:5" ht="82.8" hidden="1" x14ac:dyDescent="0.3">
      <c r="A37" s="15">
        <v>3</v>
      </c>
      <c r="B37" s="16" t="s">
        <v>45</v>
      </c>
      <c r="C37" s="15">
        <v>185.8</v>
      </c>
      <c r="D37" s="15">
        <v>-1.8</v>
      </c>
      <c r="E37" s="17" t="s">
        <v>114</v>
      </c>
    </row>
    <row r="38" spans="1:5" ht="96.6" hidden="1" x14ac:dyDescent="0.3">
      <c r="A38" s="15">
        <v>4</v>
      </c>
      <c r="B38" s="16" t="s">
        <v>45</v>
      </c>
      <c r="C38" s="15">
        <v>171.8</v>
      </c>
      <c r="D38" s="17"/>
      <c r="E38" s="17" t="s">
        <v>115</v>
      </c>
    </row>
    <row r="39" spans="1:5" ht="82.8" hidden="1" x14ac:dyDescent="0.3">
      <c r="A39" s="15">
        <v>5</v>
      </c>
      <c r="B39" s="16" t="s">
        <v>45</v>
      </c>
      <c r="C39" s="15">
        <v>170</v>
      </c>
      <c r="D39" s="15">
        <v>-1.4</v>
      </c>
      <c r="E39" s="17" t="s">
        <v>116</v>
      </c>
    </row>
    <row r="40" spans="1:5" ht="124.2" hidden="1" x14ac:dyDescent="0.3">
      <c r="A40" s="15">
        <v>6</v>
      </c>
      <c r="B40" s="16" t="s">
        <v>45</v>
      </c>
      <c r="C40" s="15">
        <v>168</v>
      </c>
      <c r="D40" s="15">
        <v>-1.2</v>
      </c>
      <c r="E40" s="17" t="s">
        <v>117</v>
      </c>
    </row>
    <row r="41" spans="1:5" ht="82.8" hidden="1" x14ac:dyDescent="0.3">
      <c r="A41" s="15">
        <v>7</v>
      </c>
      <c r="B41" s="16" t="s">
        <v>45</v>
      </c>
      <c r="C41" s="15">
        <v>166.6</v>
      </c>
      <c r="D41" s="17"/>
      <c r="E41" s="17" t="s">
        <v>118</v>
      </c>
    </row>
    <row r="42" spans="1:5" ht="96.6" hidden="1" x14ac:dyDescent="0.3">
      <c r="A42" s="15">
        <v>8</v>
      </c>
      <c r="B42" s="16" t="s">
        <v>45</v>
      </c>
      <c r="C42" s="15">
        <v>165.2</v>
      </c>
      <c r="D42" s="15">
        <v>2.4</v>
      </c>
      <c r="E42" s="17" t="s">
        <v>119</v>
      </c>
    </row>
    <row r="43" spans="1:5" ht="110.4" hidden="1" x14ac:dyDescent="0.3">
      <c r="A43" s="15">
        <v>9</v>
      </c>
      <c r="B43" s="16" t="s">
        <v>45</v>
      </c>
      <c r="C43" s="15">
        <v>164</v>
      </c>
      <c r="D43" s="15">
        <v>7.4</v>
      </c>
      <c r="E43" s="17" t="s">
        <v>120</v>
      </c>
    </row>
    <row r="44" spans="1:5" ht="82.8" hidden="1" x14ac:dyDescent="0.3">
      <c r="A44" s="15">
        <v>-10</v>
      </c>
      <c r="B44" s="16" t="s">
        <v>45</v>
      </c>
      <c r="C44" s="15">
        <v>163.6</v>
      </c>
      <c r="D44" s="15">
        <v>-7.4</v>
      </c>
      <c r="E44" s="17" t="s">
        <v>121</v>
      </c>
    </row>
    <row r="45" spans="1:5" ht="96.6" hidden="1" x14ac:dyDescent="0.3">
      <c r="A45" s="15">
        <v>-10</v>
      </c>
      <c r="B45" s="16" t="s">
        <v>45</v>
      </c>
      <c r="C45" s="15">
        <v>163.6</v>
      </c>
      <c r="D45" s="15">
        <v>-10.3</v>
      </c>
      <c r="E45" s="17" t="s">
        <v>122</v>
      </c>
    </row>
    <row r="46" spans="1:5" ht="96.6" hidden="1" x14ac:dyDescent="0.3">
      <c r="A46" s="15">
        <v>12</v>
      </c>
      <c r="B46" s="16" t="s">
        <v>45</v>
      </c>
      <c r="C46" s="15">
        <v>162.19999999999999</v>
      </c>
      <c r="D46" s="15">
        <v>2.4</v>
      </c>
      <c r="E46" s="17" t="s">
        <v>123</v>
      </c>
    </row>
    <row r="47" spans="1:5" ht="82.8" hidden="1" x14ac:dyDescent="0.3">
      <c r="A47" s="15">
        <v>13</v>
      </c>
      <c r="B47" s="16" t="s">
        <v>45</v>
      </c>
      <c r="C47" s="15">
        <v>161.19999999999999</v>
      </c>
      <c r="D47" s="15">
        <v>-2.8</v>
      </c>
      <c r="E47" s="17" t="s">
        <v>124</v>
      </c>
    </row>
    <row r="48" spans="1:5" ht="82.8" hidden="1" x14ac:dyDescent="0.3">
      <c r="A48" s="15">
        <v>14</v>
      </c>
      <c r="B48" s="16" t="s">
        <v>45</v>
      </c>
      <c r="C48" s="15">
        <v>159.80000000000001</v>
      </c>
      <c r="D48" s="15">
        <v>-5.2</v>
      </c>
      <c r="E48" s="17" t="s">
        <v>125</v>
      </c>
    </row>
    <row r="49" spans="1:5" ht="124.2" hidden="1" x14ac:dyDescent="0.3">
      <c r="A49" s="15">
        <v>15</v>
      </c>
      <c r="B49" s="16" t="s">
        <v>45</v>
      </c>
      <c r="C49" s="15">
        <v>157.4</v>
      </c>
      <c r="D49" s="15">
        <v>-6.8</v>
      </c>
      <c r="E49" s="17" t="s">
        <v>126</v>
      </c>
    </row>
    <row r="50" spans="1:5" ht="110.4" hidden="1" x14ac:dyDescent="0.3">
      <c r="A50" s="15">
        <v>16</v>
      </c>
      <c r="B50" s="16" t="s">
        <v>45</v>
      </c>
      <c r="C50" s="15">
        <v>156.6</v>
      </c>
      <c r="D50" s="15">
        <v>1.6</v>
      </c>
      <c r="E50" s="17" t="s">
        <v>127</v>
      </c>
    </row>
    <row r="51" spans="1:5" ht="96.6" hidden="1" x14ac:dyDescent="0.3">
      <c r="A51" s="15">
        <v>17</v>
      </c>
      <c r="B51" s="16" t="s">
        <v>45</v>
      </c>
      <c r="C51" s="15">
        <v>156</v>
      </c>
      <c r="D51" s="15">
        <v>-4</v>
      </c>
      <c r="E51" s="17" t="s">
        <v>128</v>
      </c>
    </row>
    <row r="52" spans="1:5" ht="96.6" hidden="1" x14ac:dyDescent="0.3">
      <c r="A52" s="15">
        <v>18</v>
      </c>
      <c r="B52" s="16" t="s">
        <v>45</v>
      </c>
      <c r="C52" s="15">
        <v>154.80000000000001</v>
      </c>
      <c r="D52" s="15">
        <v>4.8</v>
      </c>
      <c r="E52" s="17" t="s">
        <v>129</v>
      </c>
    </row>
    <row r="53" spans="1:5" ht="82.8" hidden="1" x14ac:dyDescent="0.3">
      <c r="A53" s="15">
        <v>19</v>
      </c>
      <c r="B53" s="16" t="s">
        <v>45</v>
      </c>
      <c r="C53" s="15">
        <v>154.4</v>
      </c>
      <c r="D53" s="17"/>
      <c r="E53" s="17" t="s">
        <v>130</v>
      </c>
    </row>
    <row r="54" spans="1:5" ht="96.6" hidden="1" x14ac:dyDescent="0.3">
      <c r="A54" s="15">
        <v>20</v>
      </c>
      <c r="B54" s="16" t="s">
        <v>45</v>
      </c>
      <c r="C54" s="15">
        <v>149.6</v>
      </c>
      <c r="D54" s="17"/>
      <c r="E54" s="17" t="s">
        <v>131</v>
      </c>
    </row>
    <row r="55" spans="1:5" ht="82.8" hidden="1" x14ac:dyDescent="0.3">
      <c r="A55" s="15">
        <v>21</v>
      </c>
      <c r="B55" s="16" t="s">
        <v>45</v>
      </c>
      <c r="C55" s="15">
        <v>142.4</v>
      </c>
      <c r="D55" s="17"/>
      <c r="E55" s="17" t="s">
        <v>132</v>
      </c>
    </row>
    <row r="56" spans="1:5" ht="96.6" hidden="1" x14ac:dyDescent="0.3">
      <c r="A56" s="15">
        <v>22</v>
      </c>
      <c r="B56" s="16" t="s">
        <v>45</v>
      </c>
      <c r="C56" s="15">
        <v>140</v>
      </c>
      <c r="D56" s="15">
        <v>-1.9</v>
      </c>
      <c r="E56" s="17" t="s">
        <v>133</v>
      </c>
    </row>
    <row r="57" spans="1:5" ht="82.8" hidden="1" x14ac:dyDescent="0.3">
      <c r="A57" s="15">
        <v>23</v>
      </c>
      <c r="B57" s="16" t="s">
        <v>45</v>
      </c>
      <c r="C57" s="15">
        <v>137</v>
      </c>
      <c r="D57" s="17"/>
      <c r="E57" s="17" t="s">
        <v>134</v>
      </c>
    </row>
    <row r="58" spans="1:5" ht="96.6" hidden="1" x14ac:dyDescent="0.3">
      <c r="A58" s="15">
        <v>24</v>
      </c>
      <c r="B58" s="16" t="s">
        <v>45</v>
      </c>
      <c r="C58" s="15">
        <v>133.80000000000001</v>
      </c>
      <c r="D58" s="15">
        <v>-2.8</v>
      </c>
      <c r="E58" s="17" t="s">
        <v>135</v>
      </c>
    </row>
    <row r="59" spans="1:5" ht="110.4" hidden="1" x14ac:dyDescent="0.3">
      <c r="A59" s="15">
        <v>25</v>
      </c>
      <c r="B59" s="16" t="s">
        <v>45</v>
      </c>
      <c r="C59" s="15">
        <v>131.19999999999999</v>
      </c>
      <c r="D59" s="17"/>
      <c r="E59" s="17" t="s">
        <v>136</v>
      </c>
    </row>
    <row r="60" spans="1:5" ht="96.6" hidden="1" x14ac:dyDescent="0.3">
      <c r="A60" s="15">
        <v>26</v>
      </c>
      <c r="B60" s="16" t="s">
        <v>45</v>
      </c>
      <c r="C60" s="15">
        <v>110.7</v>
      </c>
      <c r="D60" s="15">
        <v>6</v>
      </c>
      <c r="E60" s="17" t="s">
        <v>137</v>
      </c>
    </row>
    <row r="61" spans="1:5" ht="82.8" hidden="1" x14ac:dyDescent="0.3">
      <c r="A61" s="15">
        <v>27</v>
      </c>
      <c r="B61" s="16" t="s">
        <v>45</v>
      </c>
      <c r="C61" s="15">
        <v>110.2</v>
      </c>
      <c r="D61" s="17"/>
      <c r="E61" s="17" t="s">
        <v>138</v>
      </c>
    </row>
    <row r="62" spans="1:5" ht="79.8" hidden="1" x14ac:dyDescent="0.3">
      <c r="A62" s="42" t="s">
        <v>139</v>
      </c>
      <c r="B62"/>
      <c r="C62"/>
      <c r="D62"/>
      <c r="E62"/>
    </row>
    <row r="63" spans="1:5" hidden="1" x14ac:dyDescent="0.3"/>
    <row r="64" spans="1:5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</sheetData>
  <sortState xmlns:xlrd2="http://schemas.microsoft.com/office/spreadsheetml/2017/richdata2" ref="A17:BD30">
    <sortCondition descending="1" ref="AE17:AE30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6356-5FBF-4F4F-AC00-E550377DF389}">
  <dimension ref="A1:E29"/>
  <sheetViews>
    <sheetView topLeftCell="A25" workbookViewId="0">
      <selection activeCell="A13" sqref="A13:XFD13"/>
    </sheetView>
  </sheetViews>
  <sheetFormatPr defaultRowHeight="14.4" x14ac:dyDescent="0.3"/>
  <cols>
    <col min="5" max="5" width="30.6640625" customWidth="1"/>
  </cols>
  <sheetData>
    <row r="1" spans="1:5" ht="82.8" x14ac:dyDescent="0.3">
      <c r="A1" s="15">
        <v>1</v>
      </c>
      <c r="B1" s="16" t="s">
        <v>45</v>
      </c>
      <c r="C1" s="15">
        <v>189.6</v>
      </c>
      <c r="D1" s="15">
        <v>1</v>
      </c>
      <c r="E1" s="17" t="s">
        <v>107</v>
      </c>
    </row>
    <row r="2" spans="1:5" ht="82.8" x14ac:dyDescent="0.3">
      <c r="A2" s="15">
        <v>2</v>
      </c>
      <c r="B2" s="16" t="s">
        <v>45</v>
      </c>
      <c r="C2" s="15">
        <v>185.2</v>
      </c>
      <c r="D2" s="15">
        <v>0.8</v>
      </c>
      <c r="E2" s="17" t="s">
        <v>106</v>
      </c>
    </row>
    <row r="3" spans="1:5" ht="82.8" x14ac:dyDescent="0.3">
      <c r="A3" s="15">
        <v>3</v>
      </c>
      <c r="B3" s="16" t="s">
        <v>45</v>
      </c>
      <c r="C3" s="15">
        <v>182</v>
      </c>
      <c r="D3" s="15">
        <v>4</v>
      </c>
      <c r="E3" s="17" t="s">
        <v>105</v>
      </c>
    </row>
    <row r="4" spans="1:5" ht="82.8" x14ac:dyDescent="0.3">
      <c r="A4" s="15">
        <v>4</v>
      </c>
      <c r="B4" s="16" t="s">
        <v>45</v>
      </c>
      <c r="C4" s="15">
        <v>181.2</v>
      </c>
      <c r="D4" s="15">
        <v>-3.6</v>
      </c>
      <c r="E4" s="17" t="s">
        <v>104</v>
      </c>
    </row>
    <row r="5" spans="1:5" ht="96.6" x14ac:dyDescent="0.3">
      <c r="A5" s="15">
        <v>5</v>
      </c>
      <c r="B5" s="16" t="s">
        <v>45</v>
      </c>
      <c r="C5" s="15">
        <v>174.6</v>
      </c>
      <c r="D5" s="15">
        <v>-4</v>
      </c>
      <c r="E5" s="17" t="s">
        <v>103</v>
      </c>
    </row>
    <row r="6" spans="1:5" ht="82.8" x14ac:dyDescent="0.3">
      <c r="A6" s="15">
        <v>6</v>
      </c>
      <c r="B6" s="16" t="s">
        <v>45</v>
      </c>
      <c r="C6" s="15">
        <v>173</v>
      </c>
      <c r="D6" s="15">
        <v>-3.6</v>
      </c>
      <c r="E6" s="17" t="s">
        <v>102</v>
      </c>
    </row>
    <row r="7" spans="1:5" ht="96.6" x14ac:dyDescent="0.3">
      <c r="A7" s="15">
        <v>7</v>
      </c>
      <c r="B7" s="16" t="s">
        <v>45</v>
      </c>
      <c r="C7" s="15">
        <v>170.8</v>
      </c>
      <c r="D7" s="15">
        <v>-3.4</v>
      </c>
      <c r="E7" s="17" t="s">
        <v>101</v>
      </c>
    </row>
    <row r="8" spans="1:5" ht="124.2" x14ac:dyDescent="0.3">
      <c r="A8" s="15">
        <v>8</v>
      </c>
      <c r="B8" s="16" t="s">
        <v>45</v>
      </c>
      <c r="C8" s="15">
        <v>168.8</v>
      </c>
      <c r="D8" s="15">
        <v>0.6</v>
      </c>
      <c r="E8" s="17" t="s">
        <v>100</v>
      </c>
    </row>
    <row r="9" spans="1:5" ht="124.2" x14ac:dyDescent="0.3">
      <c r="A9" s="15">
        <v>9</v>
      </c>
      <c r="B9" s="16" t="s">
        <v>45</v>
      </c>
      <c r="C9" s="15">
        <v>166.7</v>
      </c>
      <c r="D9" s="17"/>
      <c r="E9" s="17" t="s">
        <v>99</v>
      </c>
    </row>
    <row r="10" spans="1:5" ht="82.8" x14ac:dyDescent="0.3">
      <c r="A10" s="15">
        <v>10</v>
      </c>
      <c r="B10" s="16" t="s">
        <v>45</v>
      </c>
      <c r="C10" s="15">
        <v>165.6</v>
      </c>
      <c r="D10" s="15">
        <v>-5.2</v>
      </c>
      <c r="E10" s="17" t="s">
        <v>98</v>
      </c>
    </row>
    <row r="11" spans="1:5" ht="110.4" x14ac:dyDescent="0.3">
      <c r="A11" s="15">
        <v>11</v>
      </c>
      <c r="B11" s="16" t="s">
        <v>45</v>
      </c>
      <c r="C11" s="15">
        <v>161</v>
      </c>
      <c r="D11" s="17"/>
      <c r="E11" s="17" t="s">
        <v>97</v>
      </c>
    </row>
    <row r="12" spans="1:5" ht="96.6" x14ac:dyDescent="0.3">
      <c r="A12" s="15">
        <v>12</v>
      </c>
      <c r="B12" s="16" t="s">
        <v>45</v>
      </c>
      <c r="C12" s="15">
        <v>160.6</v>
      </c>
      <c r="D12" s="15">
        <v>3</v>
      </c>
      <c r="E12" s="17" t="s">
        <v>96</v>
      </c>
    </row>
    <row r="13" spans="1:5" ht="96.6" x14ac:dyDescent="0.3">
      <c r="A13" s="15">
        <v>13</v>
      </c>
      <c r="B13" s="16" t="s">
        <v>45</v>
      </c>
      <c r="C13" s="15">
        <v>160.4</v>
      </c>
      <c r="D13" s="15">
        <v>-2.8</v>
      </c>
      <c r="E13" s="17" t="s">
        <v>95</v>
      </c>
    </row>
    <row r="14" spans="1:5" ht="82.8" x14ac:dyDescent="0.3">
      <c r="A14" s="15">
        <v>14</v>
      </c>
      <c r="B14" s="16" t="s">
        <v>45</v>
      </c>
      <c r="C14" s="15">
        <v>159.4</v>
      </c>
      <c r="D14" s="15">
        <v>5.0999999999999996</v>
      </c>
      <c r="E14" s="17" t="s">
        <v>94</v>
      </c>
    </row>
    <row r="15" spans="1:5" ht="96.6" x14ac:dyDescent="0.3">
      <c r="A15" s="15">
        <v>15</v>
      </c>
      <c r="B15" s="16" t="s">
        <v>45</v>
      </c>
      <c r="C15" s="15">
        <v>158</v>
      </c>
      <c r="D15" s="15">
        <v>1.6</v>
      </c>
      <c r="E15" s="17" t="s">
        <v>93</v>
      </c>
    </row>
    <row r="16" spans="1:5" ht="96.6" x14ac:dyDescent="0.3">
      <c r="A16" s="15">
        <v>16</v>
      </c>
      <c r="B16" s="16" t="s">
        <v>45</v>
      </c>
      <c r="C16" s="15">
        <v>155.4</v>
      </c>
      <c r="D16" s="15">
        <v>0.3</v>
      </c>
      <c r="E16" s="17" t="s">
        <v>92</v>
      </c>
    </row>
    <row r="17" spans="1:5" ht="82.8" x14ac:dyDescent="0.3">
      <c r="A17" s="15">
        <v>17</v>
      </c>
      <c r="B17" s="16" t="s">
        <v>45</v>
      </c>
      <c r="C17" s="15">
        <v>154.80000000000001</v>
      </c>
      <c r="D17" s="15">
        <v>-0.6</v>
      </c>
      <c r="E17" s="17" t="s">
        <v>91</v>
      </c>
    </row>
    <row r="18" spans="1:5" ht="82.8" x14ac:dyDescent="0.3">
      <c r="A18" s="15">
        <v>18</v>
      </c>
      <c r="B18" s="16" t="s">
        <v>45</v>
      </c>
      <c r="C18" s="15">
        <v>154.19999999999999</v>
      </c>
      <c r="D18" s="15">
        <v>1.8</v>
      </c>
      <c r="E18" s="17" t="s">
        <v>90</v>
      </c>
    </row>
    <row r="19" spans="1:5" ht="96.6" x14ac:dyDescent="0.3">
      <c r="A19" s="15">
        <v>19</v>
      </c>
      <c r="B19" s="16" t="s">
        <v>45</v>
      </c>
      <c r="C19" s="15">
        <v>150.19999999999999</v>
      </c>
      <c r="D19" s="15">
        <v>-0.4</v>
      </c>
      <c r="E19" s="17" t="s">
        <v>89</v>
      </c>
    </row>
    <row r="20" spans="1:5" ht="82.8" x14ac:dyDescent="0.3">
      <c r="A20" s="15">
        <v>20</v>
      </c>
      <c r="B20" s="16" t="s">
        <v>45</v>
      </c>
      <c r="C20" s="15">
        <v>149.80000000000001</v>
      </c>
      <c r="D20" s="15">
        <v>5.2</v>
      </c>
      <c r="E20" s="17" t="s">
        <v>88</v>
      </c>
    </row>
    <row r="21" spans="1:5" ht="82.8" x14ac:dyDescent="0.3">
      <c r="A21" s="15">
        <v>21</v>
      </c>
      <c r="B21" s="16" t="s">
        <v>45</v>
      </c>
      <c r="C21" s="15">
        <v>147.4</v>
      </c>
      <c r="D21" s="17"/>
      <c r="E21" s="17" t="s">
        <v>87</v>
      </c>
    </row>
    <row r="22" spans="1:5" ht="82.8" x14ac:dyDescent="0.3">
      <c r="A22" s="15">
        <v>22</v>
      </c>
      <c r="B22" s="16" t="s">
        <v>45</v>
      </c>
      <c r="C22" s="15">
        <v>147</v>
      </c>
      <c r="D22" s="17"/>
      <c r="E22" s="17" t="s">
        <v>86</v>
      </c>
    </row>
    <row r="23" spans="1:5" ht="96.6" x14ac:dyDescent="0.3">
      <c r="A23" s="15">
        <v>23</v>
      </c>
      <c r="B23" s="16" t="s">
        <v>45</v>
      </c>
      <c r="C23" s="15">
        <v>143.4</v>
      </c>
      <c r="D23" s="15">
        <v>-2.8</v>
      </c>
      <c r="E23" s="17" t="s">
        <v>85</v>
      </c>
    </row>
    <row r="24" spans="1:5" ht="96.6" x14ac:dyDescent="0.3">
      <c r="A24" s="15">
        <v>24</v>
      </c>
      <c r="B24" s="16" t="s">
        <v>45</v>
      </c>
      <c r="C24" s="15">
        <v>135.80000000000001</v>
      </c>
      <c r="D24" s="15">
        <v>0.6</v>
      </c>
      <c r="E24" s="17" t="s">
        <v>84</v>
      </c>
    </row>
    <row r="25" spans="1:5" ht="96.6" x14ac:dyDescent="0.3">
      <c r="A25" s="15">
        <v>25</v>
      </c>
      <c r="B25" s="16" t="s">
        <v>45</v>
      </c>
      <c r="C25" s="15">
        <v>135</v>
      </c>
      <c r="D25" s="15">
        <v>0.6</v>
      </c>
      <c r="E25" s="17" t="s">
        <v>83</v>
      </c>
    </row>
    <row r="26" spans="1:5" ht="27.6" x14ac:dyDescent="0.3">
      <c r="A26" s="15">
        <v>26</v>
      </c>
      <c r="B26" s="16" t="s">
        <v>45</v>
      </c>
      <c r="C26" s="15">
        <v>125.8</v>
      </c>
      <c r="D26" s="17"/>
      <c r="E26" s="17" t="s">
        <v>82</v>
      </c>
    </row>
    <row r="27" spans="1:5" ht="27.6" x14ac:dyDescent="0.3">
      <c r="A27" s="15">
        <v>27</v>
      </c>
      <c r="B27" s="16" t="s">
        <v>45</v>
      </c>
      <c r="C27" s="15">
        <v>109.4</v>
      </c>
      <c r="D27" s="17"/>
      <c r="E27" s="17" t="s">
        <v>81</v>
      </c>
    </row>
    <row r="28" spans="1:5" ht="96.6" x14ac:dyDescent="0.3">
      <c r="A28" s="15">
        <v>28</v>
      </c>
      <c r="B28" s="16" t="s">
        <v>45</v>
      </c>
      <c r="C28" s="15">
        <v>107</v>
      </c>
      <c r="D28" s="15">
        <v>8</v>
      </c>
      <c r="E28" s="17" t="s">
        <v>80</v>
      </c>
    </row>
    <row r="29" spans="1:5" ht="82.8" x14ac:dyDescent="0.3">
      <c r="A29" s="15">
        <v>29</v>
      </c>
      <c r="B29" s="16" t="s">
        <v>45</v>
      </c>
      <c r="C29" s="15">
        <v>103.9</v>
      </c>
      <c r="D29" s="15">
        <v>14.4</v>
      </c>
      <c r="E29" s="1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2026-05-01T10:47:24Z</dcterms:modified>
</cp:coreProperties>
</file>