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eheerder\Documents\Bridge\"/>
    </mc:Choice>
  </mc:AlternateContent>
  <xr:revisionPtr revIDLastSave="0" documentId="13_ncr:1_{2D404497-DD64-410B-8143-8146268E4FB2}" xr6:coauthVersionLast="47" xr6:coauthVersionMax="47" xr10:uidLastSave="{00000000-0000-0000-0000-000000000000}"/>
  <bookViews>
    <workbookView xWindow="-108" yWindow="-108" windowWidth="23256" windowHeight="12456" xr2:uid="{6051BE2B-B05A-46B3-9966-AED2665092BD}"/>
  </bookViews>
  <sheets>
    <sheet name="Blad1" sheetId="1" r:id="rId1"/>
    <sheet name="Blad2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S35" i="1" l="1"/>
  <c r="AR35" i="1"/>
  <c r="AQ35" i="1"/>
  <c r="AP35" i="1"/>
  <c r="AO35" i="1"/>
  <c r="AN35" i="1"/>
  <c r="AM35" i="1"/>
  <c r="AL35" i="1"/>
  <c r="AK35" i="1"/>
  <c r="AJ35" i="1"/>
  <c r="AI35" i="1"/>
  <c r="AH35" i="1"/>
  <c r="AG35" i="1"/>
  <c r="AF35" i="1"/>
  <c r="AS34" i="1"/>
  <c r="AR34" i="1"/>
  <c r="AQ34" i="1"/>
  <c r="AP34" i="1"/>
  <c r="AO34" i="1"/>
  <c r="AN34" i="1"/>
  <c r="AM34" i="1"/>
  <c r="AL34" i="1"/>
  <c r="AK34" i="1"/>
  <c r="AJ34" i="1"/>
  <c r="AI34" i="1"/>
  <c r="AH34" i="1"/>
  <c r="AG34" i="1"/>
  <c r="AF34" i="1"/>
  <c r="AS33" i="1"/>
  <c r="AR33" i="1"/>
  <c r="AQ33" i="1"/>
  <c r="AP33" i="1"/>
  <c r="AO33" i="1"/>
  <c r="AN33" i="1"/>
  <c r="AM33" i="1"/>
  <c r="AL33" i="1"/>
  <c r="AK33" i="1"/>
  <c r="AJ33" i="1"/>
  <c r="AI33" i="1"/>
  <c r="AH33" i="1"/>
  <c r="AG33" i="1"/>
  <c r="AF33" i="1"/>
  <c r="AS32" i="1"/>
  <c r="AE32" i="1" s="1"/>
  <c r="AR32" i="1"/>
  <c r="AQ32" i="1"/>
  <c r="AP32" i="1"/>
  <c r="AO32" i="1"/>
  <c r="AN32" i="1"/>
  <c r="AM32" i="1"/>
  <c r="AL32" i="1"/>
  <c r="AK32" i="1"/>
  <c r="AJ32" i="1"/>
  <c r="AI32" i="1"/>
  <c r="AH32" i="1"/>
  <c r="AG32" i="1"/>
  <c r="AF32" i="1"/>
  <c r="AS31" i="1"/>
  <c r="AR31" i="1"/>
  <c r="AQ31" i="1"/>
  <c r="AP31" i="1"/>
  <c r="AO31" i="1"/>
  <c r="AN31" i="1"/>
  <c r="AM31" i="1"/>
  <c r="AL31" i="1"/>
  <c r="AK31" i="1"/>
  <c r="AJ31" i="1"/>
  <c r="AI31" i="1"/>
  <c r="AH31" i="1"/>
  <c r="AG31" i="1"/>
  <c r="AF31" i="1"/>
  <c r="AS30" i="1"/>
  <c r="AE30" i="1" s="1"/>
  <c r="AR30" i="1"/>
  <c r="AQ30" i="1"/>
  <c r="AP30" i="1"/>
  <c r="AO30" i="1"/>
  <c r="AN30" i="1"/>
  <c r="AM30" i="1"/>
  <c r="AL30" i="1"/>
  <c r="AK30" i="1"/>
  <c r="AJ30" i="1"/>
  <c r="AI30" i="1"/>
  <c r="AH30" i="1"/>
  <c r="AG30" i="1"/>
  <c r="AF30" i="1"/>
  <c r="AS29" i="1"/>
  <c r="AR29" i="1"/>
  <c r="AQ29" i="1"/>
  <c r="AP29" i="1"/>
  <c r="AO29" i="1"/>
  <c r="AN29" i="1"/>
  <c r="AM29" i="1"/>
  <c r="AL29" i="1"/>
  <c r="AK29" i="1"/>
  <c r="AJ29" i="1"/>
  <c r="AI29" i="1"/>
  <c r="AH29" i="1"/>
  <c r="AG29" i="1"/>
  <c r="AF29" i="1"/>
  <c r="AS28" i="1"/>
  <c r="AR28" i="1"/>
  <c r="AQ28" i="1"/>
  <c r="AP28" i="1"/>
  <c r="AO28" i="1"/>
  <c r="AN28" i="1"/>
  <c r="AM28" i="1"/>
  <c r="AL28" i="1"/>
  <c r="AK28" i="1"/>
  <c r="AJ28" i="1"/>
  <c r="AI28" i="1"/>
  <c r="AH28" i="1"/>
  <c r="AG28" i="1"/>
  <c r="AF28" i="1"/>
  <c r="AS24" i="1"/>
  <c r="AR24" i="1"/>
  <c r="AQ24" i="1"/>
  <c r="AP24" i="1"/>
  <c r="AO24" i="1"/>
  <c r="AN24" i="1"/>
  <c r="AM24" i="1"/>
  <c r="AL24" i="1"/>
  <c r="AK24" i="1"/>
  <c r="AJ24" i="1"/>
  <c r="AI24" i="1"/>
  <c r="AH24" i="1"/>
  <c r="AG24" i="1"/>
  <c r="AF24" i="1"/>
  <c r="AS23" i="1"/>
  <c r="AR23" i="1"/>
  <c r="AQ23" i="1"/>
  <c r="AP23" i="1"/>
  <c r="AO23" i="1"/>
  <c r="AN23" i="1"/>
  <c r="AM23" i="1"/>
  <c r="AL23" i="1"/>
  <c r="AK23" i="1"/>
  <c r="AJ23" i="1"/>
  <c r="AI23" i="1"/>
  <c r="AH23" i="1"/>
  <c r="AG23" i="1"/>
  <c r="AF23" i="1"/>
  <c r="AS27" i="1"/>
  <c r="AR27" i="1"/>
  <c r="AQ27" i="1"/>
  <c r="AP27" i="1"/>
  <c r="AO27" i="1"/>
  <c r="AN27" i="1"/>
  <c r="AM27" i="1"/>
  <c r="AL27" i="1"/>
  <c r="AK27" i="1"/>
  <c r="AJ27" i="1"/>
  <c r="AI27" i="1"/>
  <c r="AH27" i="1"/>
  <c r="AG27" i="1"/>
  <c r="AF27" i="1"/>
  <c r="AS22" i="1"/>
  <c r="AR22" i="1"/>
  <c r="AQ22" i="1"/>
  <c r="AP22" i="1"/>
  <c r="AO22" i="1"/>
  <c r="AN22" i="1"/>
  <c r="AM22" i="1"/>
  <c r="AL22" i="1"/>
  <c r="AK22" i="1"/>
  <c r="AJ22" i="1"/>
  <c r="AI22" i="1"/>
  <c r="AH22" i="1"/>
  <c r="AG22" i="1"/>
  <c r="AF22" i="1"/>
  <c r="AS26" i="1"/>
  <c r="AR26" i="1"/>
  <c r="AQ26" i="1"/>
  <c r="AP26" i="1"/>
  <c r="AO26" i="1"/>
  <c r="AN26" i="1"/>
  <c r="AM26" i="1"/>
  <c r="AL26" i="1"/>
  <c r="AK26" i="1"/>
  <c r="AJ26" i="1"/>
  <c r="AI26" i="1"/>
  <c r="AH26" i="1"/>
  <c r="AG26" i="1"/>
  <c r="AF26" i="1"/>
  <c r="AS20" i="1"/>
  <c r="AR20" i="1"/>
  <c r="AQ20" i="1"/>
  <c r="AP20" i="1"/>
  <c r="AO20" i="1"/>
  <c r="AN20" i="1"/>
  <c r="AM20" i="1"/>
  <c r="AL20" i="1"/>
  <c r="AK20" i="1"/>
  <c r="AJ20" i="1"/>
  <c r="AI20" i="1"/>
  <c r="AH20" i="1"/>
  <c r="AG20" i="1"/>
  <c r="AF20" i="1"/>
  <c r="AS25" i="1"/>
  <c r="AR25" i="1"/>
  <c r="AQ25" i="1"/>
  <c r="AP25" i="1"/>
  <c r="AO25" i="1"/>
  <c r="AN25" i="1"/>
  <c r="AM25" i="1"/>
  <c r="AL25" i="1"/>
  <c r="AK25" i="1"/>
  <c r="AJ25" i="1"/>
  <c r="AI25" i="1"/>
  <c r="AH25" i="1"/>
  <c r="AG25" i="1"/>
  <c r="AF25" i="1"/>
  <c r="AS18" i="1"/>
  <c r="AR18" i="1"/>
  <c r="AQ18" i="1"/>
  <c r="AP18" i="1"/>
  <c r="AO18" i="1"/>
  <c r="AN18" i="1"/>
  <c r="AM18" i="1"/>
  <c r="AL18" i="1"/>
  <c r="AK18" i="1"/>
  <c r="AJ18" i="1"/>
  <c r="AI18" i="1"/>
  <c r="AH18" i="1"/>
  <c r="AG18" i="1"/>
  <c r="AF18" i="1"/>
  <c r="AS21" i="1"/>
  <c r="AR21" i="1"/>
  <c r="AQ21" i="1"/>
  <c r="AP21" i="1"/>
  <c r="AO21" i="1"/>
  <c r="AN21" i="1"/>
  <c r="AM21" i="1"/>
  <c r="AL21" i="1"/>
  <c r="AK21" i="1"/>
  <c r="AJ21" i="1"/>
  <c r="AI21" i="1"/>
  <c r="AH21" i="1"/>
  <c r="AG21" i="1"/>
  <c r="AF21" i="1"/>
  <c r="AS19" i="1"/>
  <c r="AR19" i="1"/>
  <c r="AQ19" i="1"/>
  <c r="AP19" i="1"/>
  <c r="AO19" i="1"/>
  <c r="AN19" i="1"/>
  <c r="AM19" i="1"/>
  <c r="AL19" i="1"/>
  <c r="AK19" i="1"/>
  <c r="AJ19" i="1"/>
  <c r="AI19" i="1"/>
  <c r="AH19" i="1"/>
  <c r="AG19" i="1"/>
  <c r="AF19" i="1"/>
  <c r="AS16" i="1"/>
  <c r="AR16" i="1"/>
  <c r="AQ16" i="1"/>
  <c r="AP16" i="1"/>
  <c r="AO16" i="1"/>
  <c r="AN16" i="1"/>
  <c r="AM16" i="1"/>
  <c r="AL16" i="1"/>
  <c r="AK16" i="1"/>
  <c r="AJ16" i="1"/>
  <c r="AI16" i="1"/>
  <c r="AH16" i="1"/>
  <c r="AG16" i="1"/>
  <c r="AF16" i="1"/>
  <c r="AS3" i="1"/>
  <c r="AR3" i="1"/>
  <c r="AQ3" i="1"/>
  <c r="AP3" i="1"/>
  <c r="AO3" i="1"/>
  <c r="AN3" i="1"/>
  <c r="AM3" i="1"/>
  <c r="AL3" i="1"/>
  <c r="AK3" i="1"/>
  <c r="AJ3" i="1"/>
  <c r="AI3" i="1"/>
  <c r="AH3" i="1"/>
  <c r="AG3" i="1"/>
  <c r="AF3" i="1"/>
  <c r="AS4" i="1"/>
  <c r="AR4" i="1"/>
  <c r="AQ4" i="1"/>
  <c r="AP4" i="1"/>
  <c r="AO4" i="1"/>
  <c r="AN4" i="1"/>
  <c r="AM4" i="1"/>
  <c r="AL4" i="1"/>
  <c r="AK4" i="1"/>
  <c r="AJ4" i="1"/>
  <c r="AI4" i="1"/>
  <c r="AH4" i="1"/>
  <c r="AG4" i="1"/>
  <c r="AF4" i="1"/>
  <c r="AS12" i="1"/>
  <c r="AR12" i="1"/>
  <c r="AQ12" i="1"/>
  <c r="AP12" i="1"/>
  <c r="AO12" i="1"/>
  <c r="AN12" i="1"/>
  <c r="AM12" i="1"/>
  <c r="AL12" i="1"/>
  <c r="AK12" i="1"/>
  <c r="AJ12" i="1"/>
  <c r="AI12" i="1"/>
  <c r="AH12" i="1"/>
  <c r="AG12" i="1"/>
  <c r="AF12" i="1"/>
  <c r="AS13" i="1"/>
  <c r="AR13" i="1"/>
  <c r="AQ13" i="1"/>
  <c r="AP13" i="1"/>
  <c r="AO13" i="1"/>
  <c r="AN13" i="1"/>
  <c r="AM13" i="1"/>
  <c r="AL13" i="1"/>
  <c r="AK13" i="1"/>
  <c r="AJ13" i="1"/>
  <c r="AI13" i="1"/>
  <c r="AH13" i="1"/>
  <c r="AG13" i="1"/>
  <c r="AF13" i="1"/>
  <c r="AR17" i="1"/>
  <c r="AQ17" i="1"/>
  <c r="AP17" i="1"/>
  <c r="AO17" i="1"/>
  <c r="AN17" i="1"/>
  <c r="AM17" i="1"/>
  <c r="AL17" i="1"/>
  <c r="AK17" i="1"/>
  <c r="AJ17" i="1"/>
  <c r="AI17" i="1"/>
  <c r="AH17" i="1"/>
  <c r="AG17" i="1"/>
  <c r="AF17" i="1"/>
  <c r="AS11" i="1"/>
  <c r="AR11" i="1"/>
  <c r="AQ11" i="1"/>
  <c r="AP11" i="1"/>
  <c r="AO11" i="1"/>
  <c r="AN11" i="1"/>
  <c r="AM11" i="1"/>
  <c r="AL11" i="1"/>
  <c r="AK11" i="1"/>
  <c r="AJ11" i="1"/>
  <c r="AI11" i="1"/>
  <c r="AH11" i="1"/>
  <c r="AG11" i="1"/>
  <c r="AF11" i="1"/>
  <c r="AS6" i="1"/>
  <c r="AR6" i="1"/>
  <c r="AQ6" i="1"/>
  <c r="AP6" i="1"/>
  <c r="AO6" i="1"/>
  <c r="AN6" i="1"/>
  <c r="AM6" i="1"/>
  <c r="AL6" i="1"/>
  <c r="AK6" i="1"/>
  <c r="AJ6" i="1"/>
  <c r="AI6" i="1"/>
  <c r="AH6" i="1"/>
  <c r="AG6" i="1"/>
  <c r="AF6" i="1"/>
  <c r="AS14" i="1"/>
  <c r="AR14" i="1"/>
  <c r="AQ14" i="1"/>
  <c r="AP14" i="1"/>
  <c r="AO14" i="1"/>
  <c r="AN14" i="1"/>
  <c r="AM14" i="1"/>
  <c r="AL14" i="1"/>
  <c r="AK14" i="1"/>
  <c r="AJ14" i="1"/>
  <c r="AI14" i="1"/>
  <c r="AH14" i="1"/>
  <c r="AG14" i="1"/>
  <c r="AF14" i="1"/>
  <c r="AS8" i="1"/>
  <c r="AR8" i="1"/>
  <c r="AQ8" i="1"/>
  <c r="AP8" i="1"/>
  <c r="AO8" i="1"/>
  <c r="AN8" i="1"/>
  <c r="AM8" i="1"/>
  <c r="AL8" i="1"/>
  <c r="AK8" i="1"/>
  <c r="AJ8" i="1"/>
  <c r="AI8" i="1"/>
  <c r="AH8" i="1"/>
  <c r="AG8" i="1"/>
  <c r="AF8" i="1"/>
  <c r="AS5" i="1"/>
  <c r="AR5" i="1"/>
  <c r="AQ5" i="1"/>
  <c r="AP5" i="1"/>
  <c r="AO5" i="1"/>
  <c r="AN5" i="1"/>
  <c r="AM5" i="1"/>
  <c r="AL5" i="1"/>
  <c r="AK5" i="1"/>
  <c r="AJ5" i="1"/>
  <c r="AI5" i="1"/>
  <c r="AH5" i="1"/>
  <c r="AG5" i="1"/>
  <c r="AF5" i="1"/>
  <c r="AS7" i="1"/>
  <c r="AR7" i="1"/>
  <c r="AQ7" i="1"/>
  <c r="AP7" i="1"/>
  <c r="AO7" i="1"/>
  <c r="AN7" i="1"/>
  <c r="AM7" i="1"/>
  <c r="AL7" i="1"/>
  <c r="AK7" i="1"/>
  <c r="AJ7" i="1"/>
  <c r="AI7" i="1"/>
  <c r="AH7" i="1"/>
  <c r="AG7" i="1"/>
  <c r="AF7" i="1"/>
  <c r="AS10" i="1"/>
  <c r="AR10" i="1"/>
  <c r="AQ10" i="1"/>
  <c r="AP10" i="1"/>
  <c r="AO10" i="1"/>
  <c r="AN10" i="1"/>
  <c r="AM10" i="1"/>
  <c r="AL10" i="1"/>
  <c r="AK10" i="1"/>
  <c r="AJ10" i="1"/>
  <c r="AI10" i="1"/>
  <c r="AH10" i="1"/>
  <c r="AG10" i="1"/>
  <c r="AF10" i="1"/>
  <c r="AS15" i="1"/>
  <c r="AR15" i="1"/>
  <c r="AQ15" i="1"/>
  <c r="AP15" i="1"/>
  <c r="AO15" i="1"/>
  <c r="AN15" i="1"/>
  <c r="AM15" i="1"/>
  <c r="AL15" i="1"/>
  <c r="AK15" i="1"/>
  <c r="AJ15" i="1"/>
  <c r="AI15" i="1"/>
  <c r="AH15" i="1"/>
  <c r="AG15" i="1"/>
  <c r="AF15" i="1"/>
  <c r="AS9" i="1"/>
  <c r="AR9" i="1"/>
  <c r="AQ9" i="1"/>
  <c r="AP9" i="1"/>
  <c r="AO9" i="1"/>
  <c r="AN9" i="1"/>
  <c r="AM9" i="1"/>
  <c r="AL9" i="1"/>
  <c r="AK9" i="1"/>
  <c r="AJ9" i="1"/>
  <c r="AI9" i="1"/>
  <c r="AH9" i="1"/>
  <c r="AG9" i="1"/>
  <c r="AF9" i="1"/>
  <c r="AE25" i="1" l="1"/>
  <c r="AE29" i="1"/>
  <c r="AE19" i="1"/>
  <c r="AE20" i="1"/>
  <c r="AE24" i="1"/>
  <c r="AE26" i="1"/>
  <c r="AE3" i="1"/>
  <c r="AE22" i="1"/>
  <c r="AE35" i="1"/>
  <c r="AE33" i="1"/>
  <c r="AE28" i="1"/>
  <c r="AE21" i="1"/>
  <c r="AE34" i="1"/>
  <c r="AE31" i="1"/>
  <c r="AE27" i="1"/>
  <c r="AE23" i="1"/>
  <c r="AE18" i="1"/>
  <c r="AE16" i="1"/>
  <c r="AE12" i="1"/>
  <c r="AE13" i="1"/>
  <c r="AE4" i="1"/>
  <c r="AE15" i="1"/>
  <c r="AE5" i="1"/>
  <c r="AE14" i="1"/>
  <c r="AE11" i="1"/>
  <c r="AE9" i="1"/>
  <c r="AE7" i="1"/>
  <c r="AE8" i="1"/>
  <c r="AE6" i="1"/>
  <c r="AE10" i="1"/>
  <c r="A5" i="1" l="1"/>
  <c r="A16" i="1"/>
  <c r="A3" i="1"/>
  <c r="A12" i="1"/>
  <c r="A4" i="1"/>
  <c r="A13" i="1"/>
  <c r="A8" i="1"/>
  <c r="A9" i="1"/>
  <c r="A10" i="1"/>
  <c r="A15" i="1"/>
  <c r="A14" i="1"/>
  <c r="A6" i="1"/>
  <c r="A7" i="1"/>
  <c r="A11" i="1"/>
</calcChain>
</file>

<file path=xl/sharedStrings.xml><?xml version="1.0" encoding="utf-8"?>
<sst xmlns="http://schemas.openxmlformats.org/spreadsheetml/2006/main" count="221" uniqueCount="122">
  <si>
    <t>Datum</t>
  </si>
  <si>
    <t>Gemiddeld</t>
  </si>
  <si>
    <t>Rang</t>
  </si>
  <si>
    <t>Groep</t>
  </si>
  <si>
    <t>ronde 1</t>
  </si>
  <si>
    <t>Spel 1</t>
  </si>
  <si>
    <t>ronde 2</t>
  </si>
  <si>
    <t>Spel 2</t>
  </si>
  <si>
    <t>ronde 3</t>
  </si>
  <si>
    <t>Spel 3</t>
  </si>
  <si>
    <t>ronde 4</t>
  </si>
  <si>
    <t>Spel 4</t>
  </si>
  <si>
    <t>ronde 5</t>
  </si>
  <si>
    <t>Spel 5</t>
  </si>
  <si>
    <t>ronde 6</t>
  </si>
  <si>
    <t>Spel 6</t>
  </si>
  <si>
    <t>ronde 7</t>
  </si>
  <si>
    <t>Spel 7</t>
  </si>
  <si>
    <t>ronde 8</t>
  </si>
  <si>
    <t>Spel 8</t>
  </si>
  <si>
    <t>ronde 9</t>
  </si>
  <si>
    <t>Spel 9</t>
  </si>
  <si>
    <t>ronde 10</t>
  </si>
  <si>
    <t>Spel 10</t>
  </si>
  <si>
    <t>ronde 11</t>
  </si>
  <si>
    <t>Spel 11</t>
  </si>
  <si>
    <t>ronde 12</t>
  </si>
  <si>
    <t>Spel 12</t>
  </si>
  <si>
    <t>ronde 13</t>
  </si>
  <si>
    <t>Spel 13</t>
  </si>
  <si>
    <t>score 1</t>
  </si>
  <si>
    <t>score 2</t>
  </si>
  <si>
    <t>score 3</t>
  </si>
  <si>
    <t>score 4</t>
  </si>
  <si>
    <t>score 5</t>
  </si>
  <si>
    <t>score 6</t>
  </si>
  <si>
    <t>score 7</t>
  </si>
  <si>
    <t>score 8</t>
  </si>
  <si>
    <t>score 9</t>
  </si>
  <si>
    <t>score 10</t>
  </si>
  <si>
    <t>score 11</t>
  </si>
  <si>
    <t>score 12</t>
  </si>
  <si>
    <t>score 13</t>
  </si>
  <si>
    <t>spellen</t>
  </si>
  <si>
    <t>rood</t>
  </si>
  <si>
    <t>A</t>
  </si>
  <si>
    <t>Jan Jaspers (90,0) &amp; Ruud Wierts (90,0)</t>
  </si>
  <si>
    <t>Piet Aarts (89,9) &amp; Martien van Heugten (89,9)</t>
  </si>
  <si>
    <t>Evert Manders (92,3) &amp; Bjorn Rosenberg (92,3)</t>
  </si>
  <si>
    <t>Herbert Clevis (91,5) &amp; Marja Peters (91,5)</t>
  </si>
  <si>
    <t>Jos Bongers (88,0) &amp; Nel Jaspers (88,0)</t>
  </si>
  <si>
    <t>Nelly van Geffen (82,1) &amp; Hanny van der Loo (82,1)</t>
  </si>
  <si>
    <t>Nora van de Rijdt (86,1) &amp; Marjan van Oosterhout (86,9)</t>
  </si>
  <si>
    <t>Helma Wierts (92,5) &amp; Faas Peters (92,5)</t>
  </si>
  <si>
    <t>Jo van Hoef (89,3) &amp; Gerard Leenders (87,8)</t>
  </si>
  <si>
    <t>Truus van de Kruijs (84,9) &amp; Ria van Roy (84,9)</t>
  </si>
  <si>
    <t>Jac Huijsmans (77,2) &amp; Rini Zegers (79,2)</t>
  </si>
  <si>
    <t>wit</t>
  </si>
  <si>
    <t xml:space="preserve">Henriette Hoebergen  &amp; Frits Hoebergen </t>
  </si>
  <si>
    <t>Hans Berkers  &amp; Nellie van Dijk</t>
  </si>
  <si>
    <t xml:space="preserve">Evert Manders  &amp; Bjorn Rosenberg </t>
  </si>
  <si>
    <t>Herbert Clevis &amp; Marja Peters</t>
  </si>
  <si>
    <t>Jan Jaspers  &amp; Ruud Wierts</t>
  </si>
  <si>
    <t>Piet Aarts  &amp; Martien van Heugten</t>
  </si>
  <si>
    <t>Helma Wierts &amp; Faas Peters</t>
  </si>
  <si>
    <t>Nora van de Rijdt  &amp; Marjan van Oosterhout</t>
  </si>
  <si>
    <t xml:space="preserve">Nelly van Geffen  &amp; Hanny van der Loo </t>
  </si>
  <si>
    <t>Jac Huijsmans  &amp; Rini Zegers</t>
  </si>
  <si>
    <t>Jos Bongers  &amp; Nel Jaspers</t>
  </si>
  <si>
    <t>Vera Veldman  &amp; Harry Veldman</t>
  </si>
  <si>
    <t>Theo Isbouts  &amp; Petra van Brussel</t>
  </si>
  <si>
    <t xml:space="preserve">Jo van Hoef &amp; Gerard Leenders </t>
  </si>
  <si>
    <t>Jo van Horssen &amp; Mia Kanters</t>
  </si>
  <si>
    <t>Henk Peters &amp; Ans van der Heijden</t>
  </si>
  <si>
    <t>Frans Hoefnagels &amp; Theo Manders</t>
  </si>
  <si>
    <t>Truus van de Kruijs  &amp; Ria van Roy</t>
  </si>
  <si>
    <t xml:space="preserve">Dorus Koolen  &amp; Marian van den Boomen </t>
  </si>
  <si>
    <t>Nettie Mulder &amp; Gerry Kwarten</t>
  </si>
  <si>
    <t>Marjo Stevens  &amp; Maria Vervoordeldonk</t>
  </si>
  <si>
    <t>Monique Fortuin  &amp; Ben Koolen</t>
  </si>
  <si>
    <t xml:space="preserve">Betsie van Abeelen  &amp; Marianne Bakker </t>
  </si>
  <si>
    <t xml:space="preserve">Frans Cuppen  &amp; Jos Padberg </t>
  </si>
  <si>
    <t>Ria Martens (35,2) &amp; Thieu Wijnen (68,7)</t>
  </si>
  <si>
    <t>Irene Wiegerinck (64,1) &amp; Francien Lammers (42,9)</t>
  </si>
  <si>
    <t>René Bakens (79,2) &amp; Frans Jacobs (30,2)</t>
  </si>
  <si>
    <t>José van Loon (62,9) &amp; Lea Wijnen (62,9)</t>
  </si>
  <si>
    <t>Marjo Stevens (67,5) &amp; Maria Vervoordeldonk (67,5)</t>
  </si>
  <si>
    <t>Ans van der Heijden (67,9) &amp; Henk Peters (67,9)</t>
  </si>
  <si>
    <t>Willemien Berkvens (71,7) &amp; Toos Peeters (71,7)</t>
  </si>
  <si>
    <t>Gerry Kwarten (73,5) &amp; Nettie Mulder (73,5)</t>
  </si>
  <si>
    <t>Toos Bijnen (73,7) &amp; Erneste Mulder (73,7)</t>
  </si>
  <si>
    <t>Jo van Horssen (74,9) &amp; Mia Kanters (74,9)</t>
  </si>
  <si>
    <t>Marian van den Boomen (75,1) &amp; Dorus Koolen (75,1)</t>
  </si>
  <si>
    <t>Vera Veldman (77,1) &amp; Harry Veldman (77,1)</t>
  </si>
  <si>
    <t>Frans Cuppen (77,4) &amp; Jos Padberg (77,4)</t>
  </si>
  <si>
    <t>Betsie van Abeelen (79,1) &amp; Marianne Bakker (76,3)</t>
  </si>
  <si>
    <t>Petra van Brussel (78,9) &amp; Theo Isbouts (79,1)</t>
  </si>
  <si>
    <t>Jac Huijsmans (82,9) &amp; Rini Zegers (76,5)</t>
  </si>
  <si>
    <t>Truus van de Kruijs (80,2) &amp; Ria van Roy (80,2)</t>
  </si>
  <si>
    <t>Frans Hoefnagels (80,3) &amp; Theo Manders (80,3)</t>
  </si>
  <si>
    <t>Nelly van Geffen (80,5) &amp; Hanny van der Loo (80,5)</t>
  </si>
  <si>
    <t>Jo van Hoef (82,8) &amp; Gerard Leenders (82,8)</t>
  </si>
  <si>
    <t>Henriette Hoebergen (83,8) &amp; Frits Hoebergen (82,9)</t>
  </si>
  <si>
    <t>Marjan van Oosterhout (84,4) &amp; Nora van de Rijdt (84,4)</t>
  </si>
  <si>
    <t>Piet Aarts (85,4) &amp; Martien van Heugten (85,4)</t>
  </si>
  <si>
    <t>Jos Bongers (86,5) &amp; Nel Jaspers (86,5)</t>
  </si>
  <si>
    <t>Evert Manders (87,3) &amp; Bjorn Rosenberg (87,3)</t>
  </si>
  <si>
    <t>Herbert Clevis (90,6) &amp; Marja Peters (90,6)</t>
  </si>
  <si>
    <t>Faas Peters (91,0) &amp; Helma Wierts (91,0)</t>
  </si>
  <si>
    <t>Hans Berkers (92,6) &amp; Nellie van Dijk (92,6)</t>
  </si>
  <si>
    <t>Jan Jaspers (94,8) &amp; Ruud Wierts (94,8)</t>
  </si>
  <si>
    <t>Stand woensdag winterperiode 2025</t>
  </si>
  <si>
    <t>Ranking 160+</t>
  </si>
  <si>
    <t>Toos Bijnen &amp; Erneste Mulder</t>
  </si>
  <si>
    <t>Gerry Kwarten &amp; Nettie Mulder</t>
  </si>
  <si>
    <t>Thea Berkvens &amp; Toos Peeters</t>
  </si>
  <si>
    <t>José v.Loon &amp; Thea Wijnen</t>
  </si>
  <si>
    <t>Francien Lammers &amp; Irene Wiegerinck</t>
  </si>
  <si>
    <t>Ria Martens &amp; Thieu Wijnen</t>
  </si>
  <si>
    <t>Ranking -160</t>
  </si>
  <si>
    <t>Ranking 1-12-25</t>
  </si>
  <si>
    <t>René Bakens &amp; Frans Jacobs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</si>
</sst>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;@"/>
  </numFmts>
  <fonts count="13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1"/>
      <color rgb="FF000000"/>
      <name val="Arial"/>
      <family val="2"/>
    </font>
    <font>
      <sz val="8"/>
      <color rgb="FF000000"/>
      <name val="Arial"/>
      <family val="2"/>
    </font>
    <font>
      <b/>
      <sz val="10"/>
      <color indexed="12"/>
      <name val="Arial"/>
      <family val="2"/>
    </font>
    <font>
      <sz val="11"/>
      <color rgb="FF000000"/>
      <name val="Arial"/>
      <family val="2"/>
    </font>
    <font>
      <sz val="9"/>
      <color rgb="FF000000"/>
      <name val="Arial"/>
      <family val="2"/>
    </font>
    <font>
      <b/>
      <sz val="11"/>
      <name val="Arial"/>
      <family val="2"/>
    </font>
    <font>
      <b/>
      <sz val="9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B1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2" fontId="3" fillId="2" borderId="1" xfId="0" applyNumberFormat="1" applyFont="1" applyFill="1" applyBorder="1" applyAlignment="1">
      <alignment horizontal="center" vertical="center"/>
    </xf>
    <xf numFmtId="164" fontId="3" fillId="2" borderId="3" xfId="0" applyNumberFormat="1" applyFont="1" applyFill="1" applyBorder="1" applyAlignment="1">
      <alignment horizontal="center" vertical="center"/>
    </xf>
    <xf numFmtId="2" fontId="4" fillId="2" borderId="1" xfId="0" applyNumberFormat="1" applyFont="1" applyFill="1" applyBorder="1" applyAlignment="1">
      <alignment horizontal="center" vertical="center"/>
    </xf>
    <xf numFmtId="164" fontId="0" fillId="2" borderId="3" xfId="0" applyNumberForma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2" fontId="2" fillId="2" borderId="5" xfId="0" applyNumberFormat="1" applyFont="1" applyFill="1" applyBorder="1" applyAlignment="1">
      <alignment horizontal="center" vertical="center"/>
    </xf>
    <xf numFmtId="0" fontId="5" fillId="0" borderId="0" xfId="0" applyFont="1"/>
    <xf numFmtId="0" fontId="0" fillId="0" borderId="7" xfId="0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2" fontId="3" fillId="0" borderId="7" xfId="0" applyNumberFormat="1" applyFon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2" fontId="8" fillId="4" borderId="7" xfId="0" applyNumberFormat="1" applyFont="1" applyFill="1" applyBorder="1" applyAlignment="1">
      <alignment horizontal="center"/>
    </xf>
    <xf numFmtId="2" fontId="0" fillId="0" borderId="0" xfId="0" applyNumberFormat="1"/>
    <xf numFmtId="0" fontId="9" fillId="5" borderId="0" xfId="0" applyFont="1" applyFill="1" applyAlignment="1">
      <alignment horizontal="right" vertical="center" wrapText="1"/>
    </xf>
    <xf numFmtId="0" fontId="9" fillId="5" borderId="0" xfId="0" applyFont="1" applyFill="1" applyAlignment="1">
      <alignment horizontal="center" vertical="center" wrapText="1"/>
    </xf>
    <xf numFmtId="0" fontId="9" fillId="5" borderId="0" xfId="0" applyFont="1" applyFill="1" applyAlignment="1">
      <alignment vertical="center" wrapText="1"/>
    </xf>
    <xf numFmtId="0" fontId="0" fillId="0" borderId="0" xfId="0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center" vertical="center"/>
    </xf>
    <xf numFmtId="2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2" fontId="0" fillId="0" borderId="0" xfId="0" applyNumberFormat="1" applyAlignment="1">
      <alignment horizontal="center"/>
    </xf>
    <xf numFmtId="0" fontId="10" fillId="5" borderId="9" xfId="0" applyFont="1" applyFill="1" applyBorder="1" applyAlignment="1">
      <alignment horizontal="center" vertical="center" wrapText="1"/>
    </xf>
    <xf numFmtId="2" fontId="3" fillId="6" borderId="7" xfId="0" applyNumberFormat="1" applyFont="1" applyFill="1" applyBorder="1" applyAlignment="1">
      <alignment horizontal="center"/>
    </xf>
    <xf numFmtId="0" fontId="3" fillId="7" borderId="7" xfId="0" applyFont="1" applyFill="1" applyBorder="1" applyAlignment="1">
      <alignment horizontal="center"/>
    </xf>
    <xf numFmtId="2" fontId="11" fillId="2" borderId="1" xfId="0" applyNumberFormat="1" applyFont="1" applyFill="1" applyBorder="1" applyAlignment="1">
      <alignment horizontal="center" vertical="center"/>
    </xf>
    <xf numFmtId="2" fontId="11" fillId="0" borderId="0" xfId="0" applyNumberFormat="1" applyFont="1" applyAlignment="1">
      <alignment horizontal="center"/>
    </xf>
    <xf numFmtId="2" fontId="11" fillId="6" borderId="8" xfId="0" applyNumberFormat="1" applyFont="1" applyFill="1" applyBorder="1" applyAlignment="1">
      <alignment horizontal="center"/>
    </xf>
    <xf numFmtId="0" fontId="7" fillId="5" borderId="9" xfId="0" applyFont="1" applyFill="1" applyBorder="1" applyAlignment="1">
      <alignment horizontal="center" vertical="center" wrapText="1"/>
    </xf>
    <xf numFmtId="2" fontId="12" fillId="2" borderId="5" xfId="0" applyNumberFormat="1" applyFont="1" applyFill="1" applyBorder="1" applyAlignment="1">
      <alignment horizontal="center" vertical="center"/>
    </xf>
    <xf numFmtId="0" fontId="6" fillId="6" borderId="0" xfId="0" applyFont="1" applyFill="1" applyAlignment="1">
      <alignment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11" fillId="0" borderId="10" xfId="0" applyFont="1" applyBorder="1" applyAlignment="1">
      <alignment horizontal="center" vertical="center"/>
    </xf>
    <xf numFmtId="2" fontId="8" fillId="0" borderId="7" xfId="0" applyNumberFormat="1" applyFont="1" applyBorder="1" applyAlignment="1">
      <alignment horizontal="center"/>
    </xf>
    <xf numFmtId="0" fontId="9" fillId="0" borderId="0" xfId="0" applyFont="1" applyAlignment="1">
      <alignment horizontal="right" vertical="center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5" fillId="8" borderId="9" xfId="0" applyFont="1" applyFill="1" applyBorder="1" applyAlignment="1">
      <alignment horizontal="center" vertical="center"/>
    </xf>
    <xf numFmtId="0" fontId="7" fillId="8" borderId="9" xfId="0" applyFont="1" applyFill="1" applyBorder="1" applyAlignment="1">
      <alignment horizontal="center" vertical="center" wrapText="1"/>
    </xf>
    <xf numFmtId="0" fontId="11" fillId="6" borderId="0" xfId="0" applyFont="1" applyFill="1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2" fontId="2" fillId="2" borderId="4" xfId="0" applyNumberFormat="1" applyFont="1" applyFill="1" applyBorder="1" applyAlignment="1">
      <alignment horizontal="center" vertical="center"/>
    </xf>
    <xf numFmtId="2" fontId="2" fillId="2" borderId="6" xfId="0" applyNumberFormat="1" applyFont="1" applyFill="1" applyBorder="1" applyAlignment="1">
      <alignment horizontal="center" vertic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4AD366-4057-4B50-AE0B-98DF84B727AA}">
  <dimension ref="A1:BD35"/>
  <sheetViews>
    <sheetView tabSelected="1" topLeftCell="A13" workbookViewId="0">
      <selection activeCell="BG7" sqref="BG7"/>
    </sheetView>
  </sheetViews>
  <sheetFormatPr defaultRowHeight="14.4" x14ac:dyDescent="0.3"/>
  <cols>
    <col min="1" max="1" width="6.5546875" style="19" customWidth="1"/>
    <col min="2" max="2" width="6.88671875" style="19" bestFit="1" customWidth="1"/>
    <col min="3" max="3" width="51.21875" style="20" customWidth="1"/>
    <col min="4" max="4" width="11.44140625" style="21" customWidth="1"/>
    <col min="5" max="5" width="8.77734375" style="29" customWidth="1"/>
    <col min="6" max="6" width="5.6640625" style="22" customWidth="1"/>
    <col min="7" max="7" width="7" style="23" customWidth="1"/>
    <col min="8" max="8" width="5.6640625" style="23" hidden="1" customWidth="1"/>
    <col min="9" max="9" width="7" style="19" customWidth="1"/>
    <col min="10" max="10" width="5.6640625" style="19" hidden="1" customWidth="1"/>
    <col min="11" max="11" width="7" style="23" customWidth="1"/>
    <col min="12" max="12" width="5.6640625" style="19" hidden="1" customWidth="1"/>
    <col min="13" max="13" width="7" style="23" hidden="1" customWidth="1"/>
    <col min="14" max="14" width="5.6640625" style="19" hidden="1" customWidth="1"/>
    <col min="15" max="15" width="7" style="23" hidden="1" customWidth="1"/>
    <col min="16" max="16" width="5.6640625" style="19" hidden="1" customWidth="1"/>
    <col min="17" max="17" width="7" style="23" hidden="1" customWidth="1"/>
    <col min="18" max="18" width="5.6640625" style="19" hidden="1" customWidth="1"/>
    <col min="19" max="19" width="7" style="23" hidden="1" customWidth="1"/>
    <col min="20" max="20" width="5.6640625" style="19" hidden="1" customWidth="1"/>
    <col min="21" max="21" width="7" style="23" hidden="1" customWidth="1"/>
    <col min="22" max="22" width="5.6640625" style="19" hidden="1" customWidth="1"/>
    <col min="23" max="23" width="7.88671875" style="23" hidden="1" customWidth="1"/>
    <col min="24" max="24" width="6.5546875" style="19" hidden="1" customWidth="1"/>
    <col min="25" max="25" width="7.88671875" style="23" hidden="1" customWidth="1"/>
    <col min="26" max="26" width="6.5546875" style="19" hidden="1" customWidth="1"/>
    <col min="27" max="27" width="7.88671875" style="19" hidden="1" customWidth="1"/>
    <col min="28" max="28" width="6.5546875" style="19" hidden="1" customWidth="1"/>
    <col min="29" max="29" width="7.88671875" style="19" hidden="1" customWidth="1"/>
    <col min="30" max="30" width="6.5546875" style="19" hidden="1" customWidth="1"/>
    <col min="31" max="31" width="12.33203125" style="24" customWidth="1"/>
    <col min="32" max="51" width="8.88671875" hidden="1" customWidth="1"/>
    <col min="52" max="52" width="7" hidden="1" customWidth="1"/>
    <col min="53" max="56" width="8.88671875" hidden="1" customWidth="1"/>
    <col min="57" max="66" width="8.88671875" customWidth="1"/>
  </cols>
  <sheetData>
    <row r="1" spans="1:52" ht="16.2" thickBot="1" x14ac:dyDescent="0.35">
      <c r="A1" s="45" t="s">
        <v>111</v>
      </c>
      <c r="B1" s="46"/>
      <c r="C1" s="47"/>
      <c r="D1" s="34"/>
      <c r="E1" s="28"/>
      <c r="F1" s="2"/>
      <c r="G1" s="1"/>
      <c r="H1" s="2"/>
      <c r="I1" s="3"/>
      <c r="J1" s="4"/>
      <c r="K1" s="1"/>
      <c r="L1" s="4"/>
      <c r="M1" s="1"/>
      <c r="N1" s="4"/>
      <c r="O1" s="1"/>
      <c r="P1" s="4"/>
      <c r="Q1" s="1"/>
      <c r="R1" s="4"/>
      <c r="S1" s="1"/>
      <c r="T1" s="4"/>
      <c r="U1" s="5"/>
      <c r="V1" s="4"/>
      <c r="W1" s="1"/>
      <c r="X1" s="4"/>
      <c r="Y1" s="1"/>
      <c r="Z1" s="4"/>
      <c r="AA1" s="3"/>
      <c r="AB1" s="4"/>
      <c r="AC1" s="3" t="s">
        <v>0</v>
      </c>
      <c r="AD1" s="4"/>
      <c r="AE1" s="48" t="s">
        <v>1</v>
      </c>
    </row>
    <row r="2" spans="1:52" s="9" customFormat="1" ht="13.2" x14ac:dyDescent="0.25">
      <c r="A2" s="6" t="s">
        <v>2</v>
      </c>
      <c r="B2" s="6" t="s">
        <v>3</v>
      </c>
      <c r="C2" s="7" t="s">
        <v>112</v>
      </c>
      <c r="D2" s="35" t="s">
        <v>120</v>
      </c>
      <c r="E2" s="32" t="s">
        <v>4</v>
      </c>
      <c r="F2" s="8" t="s">
        <v>5</v>
      </c>
      <c r="G2" s="8" t="s">
        <v>6</v>
      </c>
      <c r="H2" s="8" t="s">
        <v>7</v>
      </c>
      <c r="I2" s="8" t="s">
        <v>8</v>
      </c>
      <c r="J2" s="8" t="s">
        <v>9</v>
      </c>
      <c r="K2" s="8" t="s">
        <v>10</v>
      </c>
      <c r="L2" s="8" t="s">
        <v>11</v>
      </c>
      <c r="M2" s="8" t="s">
        <v>12</v>
      </c>
      <c r="N2" s="8" t="s">
        <v>13</v>
      </c>
      <c r="O2" s="8" t="s">
        <v>14</v>
      </c>
      <c r="P2" s="8" t="s">
        <v>15</v>
      </c>
      <c r="Q2" s="8" t="s">
        <v>16</v>
      </c>
      <c r="R2" s="8" t="s">
        <v>17</v>
      </c>
      <c r="S2" s="8" t="s">
        <v>18</v>
      </c>
      <c r="T2" s="8" t="s">
        <v>19</v>
      </c>
      <c r="U2" s="8" t="s">
        <v>20</v>
      </c>
      <c r="V2" s="8" t="s">
        <v>21</v>
      </c>
      <c r="W2" s="8" t="s">
        <v>22</v>
      </c>
      <c r="X2" s="8" t="s">
        <v>23</v>
      </c>
      <c r="Y2" s="8" t="s">
        <v>24</v>
      </c>
      <c r="Z2" s="8" t="s">
        <v>25</v>
      </c>
      <c r="AA2" s="8" t="s">
        <v>26</v>
      </c>
      <c r="AB2" s="8" t="s">
        <v>27</v>
      </c>
      <c r="AC2" s="8" t="s">
        <v>28</v>
      </c>
      <c r="AD2" s="8" t="s">
        <v>29</v>
      </c>
      <c r="AE2" s="49"/>
      <c r="AF2" s="9" t="s">
        <v>30</v>
      </c>
      <c r="AG2" s="9" t="s">
        <v>31</v>
      </c>
      <c r="AH2" s="9" t="s">
        <v>32</v>
      </c>
      <c r="AI2" s="9" t="s">
        <v>33</v>
      </c>
      <c r="AJ2" s="9" t="s">
        <v>34</v>
      </c>
      <c r="AK2" s="9" t="s">
        <v>35</v>
      </c>
      <c r="AL2" s="9" t="s">
        <v>36</v>
      </c>
      <c r="AM2" s="9" t="s">
        <v>37</v>
      </c>
      <c r="AN2" s="9" t="s">
        <v>38</v>
      </c>
      <c r="AO2" s="9" t="s">
        <v>39</v>
      </c>
      <c r="AP2" s="9" t="s">
        <v>40</v>
      </c>
      <c r="AQ2" s="9" t="s">
        <v>41</v>
      </c>
      <c r="AR2" s="9" t="s">
        <v>42</v>
      </c>
      <c r="AS2" s="9" t="s">
        <v>43</v>
      </c>
    </row>
    <row r="3" spans="1:52" ht="19.95" customHeight="1" x14ac:dyDescent="0.3">
      <c r="A3" s="10">
        <f>IF(AE3="","",RANK(AE3,AE$3:AE$17))</f>
        <v>1</v>
      </c>
      <c r="B3" s="11" t="s">
        <v>44</v>
      </c>
      <c r="C3" s="33" t="s">
        <v>62</v>
      </c>
      <c r="D3" s="25">
        <v>189.6</v>
      </c>
      <c r="E3" s="30">
        <v>50.83</v>
      </c>
      <c r="F3" s="26">
        <v>24</v>
      </c>
      <c r="G3" s="26">
        <v>53.19</v>
      </c>
      <c r="H3" s="12">
        <v>20</v>
      </c>
      <c r="I3" s="26">
        <v>66.25</v>
      </c>
      <c r="J3" s="13">
        <v>24</v>
      </c>
      <c r="K3" s="26">
        <v>53.75</v>
      </c>
      <c r="L3" s="13">
        <v>24</v>
      </c>
      <c r="M3" s="12"/>
      <c r="N3" s="13"/>
      <c r="O3" s="12"/>
      <c r="P3" s="13"/>
      <c r="Q3" s="12"/>
      <c r="R3" s="13"/>
      <c r="S3" s="12"/>
      <c r="T3" s="13"/>
      <c r="U3" s="12"/>
      <c r="V3" s="13"/>
      <c r="W3" s="12"/>
      <c r="X3" s="13"/>
      <c r="Y3" s="12"/>
      <c r="Z3" s="13"/>
      <c r="AA3" s="12"/>
      <c r="AB3" s="13"/>
      <c r="AC3" s="13"/>
      <c r="AD3" s="13"/>
      <c r="AE3" s="14">
        <f>IF(AS3=0,"",SUM(AF3:AR3)/AS3)</f>
        <v>56.127391304347832</v>
      </c>
      <c r="AF3">
        <f>E3*F3</f>
        <v>1219.92</v>
      </c>
      <c r="AG3">
        <f>G3*H3</f>
        <v>1063.8</v>
      </c>
      <c r="AH3">
        <f>I3*J3</f>
        <v>1590</v>
      </c>
      <c r="AI3">
        <f>K3*L3</f>
        <v>1290</v>
      </c>
      <c r="AJ3">
        <f>M3*N3</f>
        <v>0</v>
      </c>
      <c r="AK3">
        <f>O3*P3</f>
        <v>0</v>
      </c>
      <c r="AL3">
        <f>Q3*R3</f>
        <v>0</v>
      </c>
      <c r="AM3">
        <f>S3*T3</f>
        <v>0</v>
      </c>
      <c r="AN3">
        <f>U3*V3</f>
        <v>0</v>
      </c>
      <c r="AO3">
        <f>W3*X3</f>
        <v>0</v>
      </c>
      <c r="AP3">
        <f>Y3*Z3</f>
        <v>0</v>
      </c>
      <c r="AQ3">
        <f>AA3*AB3</f>
        <v>0</v>
      </c>
      <c r="AR3">
        <f>AC3*AD3</f>
        <v>0</v>
      </c>
      <c r="AS3" s="15">
        <f>F3+H3+J3+L3+N3+P3+R3+T3+V3+X3+Z3+AB3+AD3</f>
        <v>92</v>
      </c>
      <c r="AV3" s="16">
        <v>2</v>
      </c>
      <c r="AW3" s="17" t="s">
        <v>45</v>
      </c>
      <c r="AX3" s="16">
        <v>184.6</v>
      </c>
      <c r="AY3" s="16">
        <v>-0.6</v>
      </c>
      <c r="AZ3" s="18" t="s">
        <v>48</v>
      </c>
    </row>
    <row r="4" spans="1:52" ht="19.95" customHeight="1" x14ac:dyDescent="0.3">
      <c r="A4" s="10">
        <f>IF(AE4="","",RANK(AE4,AE$3:AE$17))</f>
        <v>2</v>
      </c>
      <c r="B4" s="11" t="s">
        <v>44</v>
      </c>
      <c r="C4" s="33" t="s">
        <v>71</v>
      </c>
      <c r="D4" s="25">
        <v>165.2</v>
      </c>
      <c r="E4" s="30">
        <v>50.42</v>
      </c>
      <c r="F4" s="26">
        <v>24</v>
      </c>
      <c r="G4" s="26">
        <v>58.75</v>
      </c>
      <c r="H4" s="12">
        <v>24</v>
      </c>
      <c r="I4" s="26">
        <v>55</v>
      </c>
      <c r="J4" s="13">
        <v>24</v>
      </c>
      <c r="K4" s="26">
        <v>54.58</v>
      </c>
      <c r="L4" s="13">
        <v>24</v>
      </c>
      <c r="M4" s="12"/>
      <c r="N4" s="13"/>
      <c r="O4" s="12"/>
      <c r="P4" s="13"/>
      <c r="Q4" s="12"/>
      <c r="R4" s="13"/>
      <c r="S4" s="12"/>
      <c r="T4" s="13"/>
      <c r="U4" s="12"/>
      <c r="V4" s="13"/>
      <c r="W4" s="12"/>
      <c r="X4" s="13"/>
      <c r="Y4" s="12"/>
      <c r="Z4" s="13"/>
      <c r="AA4" s="12"/>
      <c r="AB4" s="13"/>
      <c r="AC4" s="13"/>
      <c r="AD4" s="13"/>
      <c r="AE4" s="14">
        <f>IF(AS4=0,"",SUM(AF4:AR4)/AS4)</f>
        <v>54.6875</v>
      </c>
      <c r="AF4">
        <f>E4*F4</f>
        <v>1210.08</v>
      </c>
      <c r="AG4">
        <f>G4*H4</f>
        <v>1410</v>
      </c>
      <c r="AH4">
        <f>I4*J4</f>
        <v>1320</v>
      </c>
      <c r="AI4">
        <f>K4*L4</f>
        <v>1309.92</v>
      </c>
      <c r="AJ4">
        <f>M4*N4</f>
        <v>0</v>
      </c>
      <c r="AK4">
        <f>O4*P4</f>
        <v>0</v>
      </c>
      <c r="AL4">
        <f>Q4*R4</f>
        <v>0</v>
      </c>
      <c r="AM4">
        <f>S4*T4</f>
        <v>0</v>
      </c>
      <c r="AN4">
        <f>U4*V4</f>
        <v>0</v>
      </c>
      <c r="AO4">
        <f>W4*X4</f>
        <v>0</v>
      </c>
      <c r="AP4">
        <f>Y4*Z4</f>
        <v>0</v>
      </c>
      <c r="AQ4">
        <f>AA4*AB4</f>
        <v>0</v>
      </c>
      <c r="AR4">
        <f>AC4*AD4</f>
        <v>0</v>
      </c>
      <c r="AS4" s="15">
        <f>F4+H4+J4+L4+N4+P4+R4+T4+V4+X4+Z4+AB4+AD4</f>
        <v>96</v>
      </c>
      <c r="AV4" s="16">
        <v>12</v>
      </c>
      <c r="AW4" s="17" t="s">
        <v>45</v>
      </c>
      <c r="AX4" s="16">
        <v>169.8</v>
      </c>
      <c r="AY4" s="16">
        <v>-1.4</v>
      </c>
      <c r="AZ4" s="18" t="s">
        <v>55</v>
      </c>
    </row>
    <row r="5" spans="1:52" ht="19.95" customHeight="1" x14ac:dyDescent="0.3">
      <c r="A5" s="10">
        <f>IF(AE5="","",RANK(AE5,AE$3:AE$17))</f>
        <v>3</v>
      </c>
      <c r="B5" s="11" t="s">
        <v>44</v>
      </c>
      <c r="C5" s="33" t="s">
        <v>59</v>
      </c>
      <c r="D5" s="25">
        <v>185.2</v>
      </c>
      <c r="E5" s="30">
        <v>67.5</v>
      </c>
      <c r="F5" s="26">
        <v>24</v>
      </c>
      <c r="G5" s="26">
        <v>57.42</v>
      </c>
      <c r="H5" s="12">
        <v>24</v>
      </c>
      <c r="I5" s="26">
        <v>45</v>
      </c>
      <c r="J5" s="13">
        <v>24</v>
      </c>
      <c r="K5" s="26">
        <v>47.5</v>
      </c>
      <c r="L5" s="13">
        <v>24</v>
      </c>
      <c r="M5" s="12"/>
      <c r="N5" s="13"/>
      <c r="O5" s="12"/>
      <c r="P5" s="13"/>
      <c r="Q5" s="12"/>
      <c r="R5" s="13"/>
      <c r="S5" s="12"/>
      <c r="T5" s="13"/>
      <c r="U5" s="12"/>
      <c r="V5" s="13"/>
      <c r="W5" s="12"/>
      <c r="X5" s="13"/>
      <c r="Y5" s="12"/>
      <c r="Z5" s="13"/>
      <c r="AA5" s="12"/>
      <c r="AB5" s="13"/>
      <c r="AC5" s="13"/>
      <c r="AD5" s="13"/>
      <c r="AE5" s="14">
        <f>IF(AS5=0,"",SUM(AF5:AR5)/AS5)</f>
        <v>54.354999999999997</v>
      </c>
      <c r="AF5">
        <f>E5*F5</f>
        <v>1620</v>
      </c>
      <c r="AG5">
        <f>G5*H5</f>
        <v>1378.08</v>
      </c>
      <c r="AH5">
        <f>I5*J5</f>
        <v>1080</v>
      </c>
      <c r="AI5">
        <f>K5*L5</f>
        <v>1140</v>
      </c>
      <c r="AJ5">
        <f>M5*N5</f>
        <v>0</v>
      </c>
      <c r="AK5">
        <f>O5*P5</f>
        <v>0</v>
      </c>
      <c r="AL5">
        <f>Q5*R5</f>
        <v>0</v>
      </c>
      <c r="AM5">
        <f>S5*T5</f>
        <v>0</v>
      </c>
      <c r="AN5">
        <f>U5*V5</f>
        <v>0</v>
      </c>
      <c r="AO5">
        <f>W5*X5</f>
        <v>0</v>
      </c>
      <c r="AP5">
        <f>Y5*Z5</f>
        <v>0</v>
      </c>
      <c r="AQ5">
        <f>AA5*AB5</f>
        <v>0</v>
      </c>
      <c r="AR5">
        <f>AC5*AD5</f>
        <v>0</v>
      </c>
      <c r="AS5" s="15">
        <f>F5+H5+J5+L5+N5+P5+R5+T5+V5+X5+Z5+AB5+AD5</f>
        <v>96</v>
      </c>
      <c r="AV5" s="16">
        <v>9</v>
      </c>
      <c r="AW5" s="17" t="s">
        <v>45</v>
      </c>
      <c r="AX5" s="16">
        <v>176</v>
      </c>
      <c r="AY5" s="16">
        <v>1</v>
      </c>
      <c r="AZ5" s="18" t="s">
        <v>50</v>
      </c>
    </row>
    <row r="6" spans="1:52" ht="19.95" customHeight="1" x14ac:dyDescent="0.3">
      <c r="A6" s="10">
        <f>IF(AE6="","",RANK(AE6,AE$3:AE$17))</f>
        <v>4</v>
      </c>
      <c r="B6" s="11" t="s">
        <v>44</v>
      </c>
      <c r="C6" s="33" t="s">
        <v>75</v>
      </c>
      <c r="D6" s="31">
        <v>160.4</v>
      </c>
      <c r="E6" s="30">
        <v>60.94</v>
      </c>
      <c r="F6" s="26">
        <v>24</v>
      </c>
      <c r="G6" s="26">
        <v>49.58</v>
      </c>
      <c r="H6" s="12">
        <v>24</v>
      </c>
      <c r="I6" s="26">
        <v>46.25</v>
      </c>
      <c r="J6" s="13">
        <v>24</v>
      </c>
      <c r="K6" s="26">
        <v>59.03</v>
      </c>
      <c r="L6" s="13">
        <v>24</v>
      </c>
      <c r="M6" s="12"/>
      <c r="N6" s="13"/>
      <c r="O6" s="12"/>
      <c r="P6" s="13"/>
      <c r="Q6" s="12"/>
      <c r="R6" s="13"/>
      <c r="S6" s="12"/>
      <c r="T6" s="13"/>
      <c r="U6" s="12"/>
      <c r="V6" s="13"/>
      <c r="W6" s="12"/>
      <c r="X6" s="13"/>
      <c r="Y6" s="12"/>
      <c r="Z6" s="13"/>
      <c r="AA6" s="12"/>
      <c r="AB6" s="13"/>
      <c r="AC6" s="13"/>
      <c r="AD6" s="13"/>
      <c r="AE6" s="14">
        <f>IF(AS6=0,"",SUM(AF6:AR6)/AS6)</f>
        <v>53.949999999999996</v>
      </c>
      <c r="AF6">
        <f>E6*F6</f>
        <v>1462.56</v>
      </c>
      <c r="AG6">
        <f>G6*H6</f>
        <v>1189.92</v>
      </c>
      <c r="AH6">
        <f>I6*J6</f>
        <v>1110</v>
      </c>
      <c r="AI6">
        <f>K6*L6</f>
        <v>1416.72</v>
      </c>
      <c r="AJ6">
        <f>M6*N6</f>
        <v>0</v>
      </c>
      <c r="AK6">
        <f>O6*P6</f>
        <v>0</v>
      </c>
      <c r="AL6">
        <f>Q6*R6</f>
        <v>0</v>
      </c>
      <c r="AM6">
        <f>S6*T6</f>
        <v>0</v>
      </c>
      <c r="AN6">
        <f>U6*V6</f>
        <v>0</v>
      </c>
      <c r="AO6">
        <f>W6*X6</f>
        <v>0</v>
      </c>
      <c r="AP6">
        <f>Y6*Z6</f>
        <v>0</v>
      </c>
      <c r="AQ6">
        <f>AA6*AB6</f>
        <v>0</v>
      </c>
      <c r="AR6">
        <f>AC6*AD6</f>
        <v>0</v>
      </c>
      <c r="AS6" s="15">
        <f>F6+H6+J6+L6+N6+P6+R6+T6+V6+X6+Z6+AB6+AD6</f>
        <v>96</v>
      </c>
      <c r="AV6" s="16">
        <v>7</v>
      </c>
      <c r="AW6" s="17" t="s">
        <v>45</v>
      </c>
      <c r="AX6" s="16">
        <v>177.1</v>
      </c>
      <c r="AY6" s="16">
        <v>-1.5</v>
      </c>
      <c r="AZ6" s="18" t="s">
        <v>54</v>
      </c>
    </row>
    <row r="7" spans="1:52" ht="19.95" customHeight="1" x14ac:dyDescent="0.3">
      <c r="A7" s="10">
        <f>IF(AE7="","",RANK(AE7,AE$3:AE$17))</f>
        <v>5</v>
      </c>
      <c r="B7" s="11" t="s">
        <v>44</v>
      </c>
      <c r="C7" s="33" t="s">
        <v>61</v>
      </c>
      <c r="D7" s="25">
        <v>181.2</v>
      </c>
      <c r="E7" s="30">
        <v>42.5</v>
      </c>
      <c r="F7" s="26">
        <v>24</v>
      </c>
      <c r="G7" s="26">
        <v>58.75</v>
      </c>
      <c r="H7" s="12">
        <v>24</v>
      </c>
      <c r="I7" s="26">
        <v>61.25</v>
      </c>
      <c r="J7" s="13">
        <v>24</v>
      </c>
      <c r="K7" s="26">
        <v>50.42</v>
      </c>
      <c r="L7" s="13">
        <v>24</v>
      </c>
      <c r="M7" s="12"/>
      <c r="N7" s="13"/>
      <c r="O7" s="12"/>
      <c r="P7" s="13"/>
      <c r="Q7" s="12"/>
      <c r="R7" s="13"/>
      <c r="S7" s="12"/>
      <c r="T7" s="13"/>
      <c r="U7" s="12"/>
      <c r="V7" s="13"/>
      <c r="W7" s="12"/>
      <c r="X7" s="13"/>
      <c r="Y7" s="12"/>
      <c r="Z7" s="13"/>
      <c r="AA7" s="12"/>
      <c r="AB7" s="13"/>
      <c r="AC7" s="13"/>
      <c r="AD7" s="13"/>
      <c r="AE7" s="14">
        <f>IF(AS7=0,"",SUM(AF7:AR7)/AS7)</f>
        <v>53.23</v>
      </c>
      <c r="AF7">
        <f>E7*F7</f>
        <v>1020</v>
      </c>
      <c r="AG7">
        <f>G7*H7</f>
        <v>1410</v>
      </c>
      <c r="AH7">
        <f>I7*J7</f>
        <v>1470</v>
      </c>
      <c r="AI7">
        <f>K7*L7</f>
        <v>1210.08</v>
      </c>
      <c r="AJ7">
        <f>M7*N7</f>
        <v>0</v>
      </c>
      <c r="AK7">
        <f>O7*P7</f>
        <v>0</v>
      </c>
      <c r="AL7">
        <f>Q7*R7</f>
        <v>0</v>
      </c>
      <c r="AM7">
        <f>S7*T7</f>
        <v>0</v>
      </c>
      <c r="AN7">
        <f>U7*V7</f>
        <v>0</v>
      </c>
      <c r="AO7">
        <f>W7*X7</f>
        <v>0</v>
      </c>
      <c r="AP7">
        <f>Y7*Z7</f>
        <v>0</v>
      </c>
      <c r="AQ7">
        <f>AA7*AB7</f>
        <v>0</v>
      </c>
      <c r="AR7">
        <f>AC7*AD7</f>
        <v>0</v>
      </c>
      <c r="AS7" s="15">
        <f>F7+H7+J7+L7+N7+P7+R7+T7+V7+X7+Z7+AB7+AD7</f>
        <v>96</v>
      </c>
      <c r="AV7" s="16">
        <v>4</v>
      </c>
      <c r="AW7" s="17" t="s">
        <v>45</v>
      </c>
      <c r="AX7" s="16">
        <v>183</v>
      </c>
      <c r="AY7" s="16">
        <v>1.2</v>
      </c>
      <c r="AZ7" s="18" t="s">
        <v>49</v>
      </c>
    </row>
    <row r="8" spans="1:52" ht="19.95" customHeight="1" x14ac:dyDescent="0.3">
      <c r="A8" s="10">
        <f>IF(AE8="","",RANK(AE8,AE$3:AE$17))</f>
        <v>6</v>
      </c>
      <c r="B8" s="11" t="s">
        <v>44</v>
      </c>
      <c r="C8" s="33" t="s">
        <v>68</v>
      </c>
      <c r="D8" s="25">
        <v>173</v>
      </c>
      <c r="E8" s="30">
        <v>50.42</v>
      </c>
      <c r="F8" s="26">
        <v>24</v>
      </c>
      <c r="G8" s="26">
        <v>50.29</v>
      </c>
      <c r="H8" s="12">
        <v>24</v>
      </c>
      <c r="I8" s="26">
        <v>51.25</v>
      </c>
      <c r="J8" s="13">
        <v>24</v>
      </c>
      <c r="K8" s="26">
        <v>60</v>
      </c>
      <c r="L8" s="13">
        <v>24</v>
      </c>
      <c r="M8" s="12"/>
      <c r="N8" s="13"/>
      <c r="O8" s="12"/>
      <c r="P8" s="13"/>
      <c r="Q8" s="12"/>
      <c r="R8" s="13"/>
      <c r="S8" s="12"/>
      <c r="T8" s="13"/>
      <c r="U8" s="12"/>
      <c r="V8" s="13"/>
      <c r="W8" s="12"/>
      <c r="X8" s="13"/>
      <c r="Y8" s="12"/>
      <c r="Z8" s="13"/>
      <c r="AA8" s="12"/>
      <c r="AB8" s="13"/>
      <c r="AC8" s="13"/>
      <c r="AD8" s="13"/>
      <c r="AE8" s="14">
        <f>IF(AS8=0,"",SUM(AF8:AR8)/AS8)</f>
        <v>52.99</v>
      </c>
      <c r="AF8">
        <f>E8*F8</f>
        <v>1210.08</v>
      </c>
      <c r="AG8">
        <f>G8*H8</f>
        <v>1206.96</v>
      </c>
      <c r="AH8">
        <f>I8*J8</f>
        <v>1230</v>
      </c>
      <c r="AI8">
        <f>K8*L8</f>
        <v>1440</v>
      </c>
      <c r="AJ8">
        <f>M8*N8</f>
        <v>0</v>
      </c>
      <c r="AK8">
        <f>O8*P8</f>
        <v>0</v>
      </c>
      <c r="AL8">
        <f>Q8*R8</f>
        <v>0</v>
      </c>
      <c r="AM8">
        <f>S8*T8</f>
        <v>0</v>
      </c>
      <c r="AN8">
        <f>U8*V8</f>
        <v>0</v>
      </c>
      <c r="AO8">
        <f>W8*X8</f>
        <v>0</v>
      </c>
      <c r="AP8">
        <f>Y8*Z8</f>
        <v>0</v>
      </c>
      <c r="AQ8">
        <f>AA8*AB8</f>
        <v>0</v>
      </c>
      <c r="AR8">
        <f>AC8*AD8</f>
        <v>0</v>
      </c>
      <c r="AS8" s="15">
        <f>F8+H8+J8+L8+N8+P8+R8+T8+V8+X8+Z8+AB8+AD8</f>
        <v>96</v>
      </c>
      <c r="AV8" s="16">
        <v>10</v>
      </c>
      <c r="AW8" s="17" t="s">
        <v>45</v>
      </c>
      <c r="AX8" s="16">
        <v>173</v>
      </c>
      <c r="AY8" s="16">
        <v>2.2999999999999998</v>
      </c>
      <c r="AZ8" s="18" t="s">
        <v>52</v>
      </c>
    </row>
    <row r="9" spans="1:52" ht="19.95" customHeight="1" x14ac:dyDescent="0.3">
      <c r="A9" s="10">
        <f>IF(AE9="","",RANK(AE9,AE$3:AE$17))</f>
        <v>7</v>
      </c>
      <c r="B9" s="11" t="s">
        <v>44</v>
      </c>
      <c r="C9" s="33" t="s">
        <v>65</v>
      </c>
      <c r="D9" s="25">
        <v>16.8</v>
      </c>
      <c r="E9" s="30">
        <v>46.67</v>
      </c>
      <c r="F9" s="26">
        <v>24</v>
      </c>
      <c r="G9" s="26"/>
      <c r="H9" s="12"/>
      <c r="I9" s="26">
        <v>57.92</v>
      </c>
      <c r="J9" s="13">
        <v>24</v>
      </c>
      <c r="K9" s="26">
        <v>50.42</v>
      </c>
      <c r="L9" s="13">
        <v>24</v>
      </c>
      <c r="M9" s="12"/>
      <c r="N9" s="13"/>
      <c r="O9" s="12"/>
      <c r="P9" s="13"/>
      <c r="Q9" s="12"/>
      <c r="R9" s="13"/>
      <c r="S9" s="12"/>
      <c r="T9" s="13"/>
      <c r="U9" s="12"/>
      <c r="V9" s="13"/>
      <c r="W9" s="12"/>
      <c r="X9" s="13"/>
      <c r="Y9" s="12"/>
      <c r="Z9" s="13"/>
      <c r="AA9" s="12"/>
      <c r="AB9" s="13"/>
      <c r="AC9" s="13"/>
      <c r="AD9" s="13"/>
      <c r="AE9" s="14">
        <f>IF(AS9=0,"",SUM(AF9:AR9)/AS9)</f>
        <v>51.669999999999995</v>
      </c>
      <c r="AF9">
        <f>E9*F9</f>
        <v>1120.08</v>
      </c>
      <c r="AG9">
        <f>G9*H9</f>
        <v>0</v>
      </c>
      <c r="AH9">
        <f>I9*J9</f>
        <v>1390.08</v>
      </c>
      <c r="AI9">
        <f>K9*L9</f>
        <v>1210.08</v>
      </c>
      <c r="AJ9">
        <f>M9*N9</f>
        <v>0</v>
      </c>
      <c r="AK9">
        <f>O9*P9</f>
        <v>0</v>
      </c>
      <c r="AL9">
        <f>Q9*R9</f>
        <v>0</v>
      </c>
      <c r="AM9">
        <f>S9*T9</f>
        <v>0</v>
      </c>
      <c r="AN9">
        <f>U9*V9</f>
        <v>0</v>
      </c>
      <c r="AO9">
        <f>W9*X9</f>
        <v>0</v>
      </c>
      <c r="AP9">
        <f>Y9*Z9</f>
        <v>0</v>
      </c>
      <c r="AQ9">
        <f>AA9*AB9</f>
        <v>0</v>
      </c>
      <c r="AR9">
        <f>AC9*AD9</f>
        <v>0</v>
      </c>
      <c r="AS9" s="15">
        <f>F9+H9+J9+L9+N9+P9+R9+T9+V9+X9+Z9+AB9+AD9</f>
        <v>72</v>
      </c>
      <c r="AV9" s="16">
        <v>5</v>
      </c>
      <c r="AW9" s="17" t="s">
        <v>45</v>
      </c>
      <c r="AX9" s="16">
        <v>180</v>
      </c>
      <c r="AY9" s="16">
        <v>-1.6</v>
      </c>
      <c r="AZ9" s="18" t="s">
        <v>46</v>
      </c>
    </row>
    <row r="10" spans="1:52" ht="19.95" customHeight="1" x14ac:dyDescent="0.3">
      <c r="A10" s="10">
        <f>IF(AE10="","",RANK(AE10,AE$3:AE$17))</f>
        <v>8</v>
      </c>
      <c r="B10" s="11" t="s">
        <v>44</v>
      </c>
      <c r="C10" s="33" t="s">
        <v>60</v>
      </c>
      <c r="D10" s="25">
        <v>174.6</v>
      </c>
      <c r="E10" s="30">
        <v>54.17</v>
      </c>
      <c r="F10" s="26">
        <v>24</v>
      </c>
      <c r="G10" s="26">
        <v>53.09</v>
      </c>
      <c r="H10" s="12">
        <v>20</v>
      </c>
      <c r="I10" s="26">
        <v>45.83</v>
      </c>
      <c r="J10" s="13">
        <v>24</v>
      </c>
      <c r="K10" s="26">
        <v>52.92</v>
      </c>
      <c r="L10" s="13">
        <v>24</v>
      </c>
      <c r="M10" s="12"/>
      <c r="N10" s="13"/>
      <c r="O10" s="12"/>
      <c r="P10" s="13"/>
      <c r="Q10" s="12"/>
      <c r="R10" s="13"/>
      <c r="S10" s="12"/>
      <c r="T10" s="13"/>
      <c r="U10" s="12"/>
      <c r="V10" s="13"/>
      <c r="W10" s="12"/>
      <c r="X10" s="13"/>
      <c r="Y10" s="12"/>
      <c r="Z10" s="13"/>
      <c r="AA10" s="12"/>
      <c r="AB10" s="13"/>
      <c r="AC10" s="13"/>
      <c r="AD10" s="13"/>
      <c r="AE10" s="14">
        <f>IF(AS10=0,"",SUM(AF10:AR10)/AS10)</f>
        <v>51.433478260869563</v>
      </c>
      <c r="AF10">
        <f>E10*F10</f>
        <v>1300.08</v>
      </c>
      <c r="AG10">
        <f>G10*H10</f>
        <v>1061.8000000000002</v>
      </c>
      <c r="AH10">
        <f>I10*J10</f>
        <v>1099.92</v>
      </c>
      <c r="AI10">
        <f>K10*L10</f>
        <v>1270.08</v>
      </c>
      <c r="AJ10">
        <f>M10*N10</f>
        <v>0</v>
      </c>
      <c r="AK10">
        <f>O10*P10</f>
        <v>0</v>
      </c>
      <c r="AL10">
        <f>Q10*R10</f>
        <v>0</v>
      </c>
      <c r="AM10">
        <f>S10*T10</f>
        <v>0</v>
      </c>
      <c r="AN10">
        <f>U10*V10</f>
        <v>0</v>
      </c>
      <c r="AO10">
        <f>W10*X10</f>
        <v>0</v>
      </c>
      <c r="AP10">
        <f>Y10*Z10</f>
        <v>0</v>
      </c>
      <c r="AQ10">
        <f>AA10*AB10</f>
        <v>0</v>
      </c>
      <c r="AR10">
        <f>AC10*AD10</f>
        <v>0</v>
      </c>
      <c r="AS10" s="15">
        <f>F10+H10+J10+L10+N10+P10+R10+T10+V10+X10+Z10+AB10+AD10</f>
        <v>92</v>
      </c>
      <c r="AV10" s="16">
        <v>2</v>
      </c>
      <c r="AW10" s="17" t="s">
        <v>45</v>
      </c>
      <c r="AX10" s="16">
        <v>184.6</v>
      </c>
      <c r="AY10" s="16">
        <v>-0.6</v>
      </c>
      <c r="AZ10" s="18" t="s">
        <v>48</v>
      </c>
    </row>
    <row r="11" spans="1:52" ht="19.95" customHeight="1" x14ac:dyDescent="0.3">
      <c r="A11" s="10">
        <f>IF(AE11="","",RANK(AE11,AE$3:AE$17))</f>
        <v>9</v>
      </c>
      <c r="B11" s="11" t="s">
        <v>44</v>
      </c>
      <c r="C11" s="33" t="s">
        <v>74</v>
      </c>
      <c r="D11" s="31">
        <v>160.6</v>
      </c>
      <c r="E11" s="30">
        <v>47.92</v>
      </c>
      <c r="F11" s="26">
        <v>24</v>
      </c>
      <c r="G11" s="26">
        <v>53.41</v>
      </c>
      <c r="H11" s="12">
        <v>24</v>
      </c>
      <c r="I11" s="26">
        <v>47.92</v>
      </c>
      <c r="J11" s="13">
        <v>24</v>
      </c>
      <c r="K11" s="26">
        <v>55</v>
      </c>
      <c r="L11" s="13">
        <v>24</v>
      </c>
      <c r="M11" s="12"/>
      <c r="N11" s="13"/>
      <c r="O11" s="12"/>
      <c r="P11" s="13"/>
      <c r="Q11" s="12"/>
      <c r="R11" s="13"/>
      <c r="S11" s="12"/>
      <c r="T11" s="13"/>
      <c r="U11" s="12"/>
      <c r="V11" s="13"/>
      <c r="W11" s="12"/>
      <c r="X11" s="13"/>
      <c r="Y11" s="12"/>
      <c r="Z11" s="13"/>
      <c r="AA11" s="12"/>
      <c r="AB11" s="13"/>
      <c r="AC11" s="13"/>
      <c r="AD11" s="13"/>
      <c r="AE11" s="14">
        <f>IF(AS11=0,"",SUM(AF11:AR11)/AS11)</f>
        <v>51.0625</v>
      </c>
      <c r="AF11">
        <f>E11*F11</f>
        <v>1150.08</v>
      </c>
      <c r="AG11">
        <f>G11*H11</f>
        <v>1281.8399999999999</v>
      </c>
      <c r="AH11">
        <f>I11*J11</f>
        <v>1150.08</v>
      </c>
      <c r="AI11">
        <f>K11*L11</f>
        <v>1320</v>
      </c>
      <c r="AJ11">
        <f>M11*N11</f>
        <v>0</v>
      </c>
      <c r="AK11">
        <f>O11*P11</f>
        <v>0</v>
      </c>
      <c r="AL11">
        <f>Q11*R11</f>
        <v>0</v>
      </c>
      <c r="AM11">
        <f>S11*T11</f>
        <v>0</v>
      </c>
      <c r="AN11">
        <f>U11*V11</f>
        <v>0</v>
      </c>
      <c r="AO11">
        <f>W11*X11</f>
        <v>0</v>
      </c>
      <c r="AP11">
        <f>Y11*Z11</f>
        <v>0</v>
      </c>
      <c r="AQ11">
        <f>AA11*AB11</f>
        <v>0</v>
      </c>
      <c r="AR11">
        <f>AC11*AD11</f>
        <v>0</v>
      </c>
      <c r="AS11" s="15">
        <f>F11+H11+J11+L11+N11+P11+R11+T11+V11+X11+Z11+AB11+AD11</f>
        <v>96</v>
      </c>
      <c r="AV11" s="16">
        <v>12</v>
      </c>
      <c r="AW11" s="17" t="s">
        <v>45</v>
      </c>
      <c r="AX11" s="16">
        <v>169.8</v>
      </c>
      <c r="AY11" s="16">
        <v>-1.4</v>
      </c>
      <c r="AZ11" s="18" t="s">
        <v>55</v>
      </c>
    </row>
    <row r="12" spans="1:52" ht="19.95" customHeight="1" x14ac:dyDescent="0.3">
      <c r="A12" s="10">
        <f>IF(AE12="","",RANK(AE12,AE$3:AE$17))</f>
        <v>10</v>
      </c>
      <c r="B12" s="11" t="s">
        <v>44</v>
      </c>
      <c r="C12" s="33" t="s">
        <v>63</v>
      </c>
      <c r="D12" s="25">
        <v>170.8</v>
      </c>
      <c r="E12" s="30">
        <v>44.58</v>
      </c>
      <c r="F12" s="26">
        <v>24</v>
      </c>
      <c r="G12" s="26">
        <v>49.53</v>
      </c>
      <c r="H12" s="12">
        <v>20</v>
      </c>
      <c r="I12" s="26">
        <v>62.08</v>
      </c>
      <c r="J12" s="13">
        <v>24</v>
      </c>
      <c r="K12" s="26">
        <v>42.92</v>
      </c>
      <c r="L12" s="13">
        <v>24</v>
      </c>
      <c r="M12" s="12"/>
      <c r="N12" s="13"/>
      <c r="O12" s="12"/>
      <c r="P12" s="13"/>
      <c r="Q12" s="12"/>
      <c r="R12" s="13"/>
      <c r="S12" s="12"/>
      <c r="T12" s="13"/>
      <c r="U12" s="12"/>
      <c r="V12" s="13"/>
      <c r="W12" s="12"/>
      <c r="X12" s="13"/>
      <c r="Y12" s="12"/>
      <c r="Z12" s="13"/>
      <c r="AA12" s="12"/>
      <c r="AB12" s="13"/>
      <c r="AC12" s="13"/>
      <c r="AD12" s="13"/>
      <c r="AE12" s="14">
        <f>IF(AS12=0,"",SUM(AF12:AR12)/AS12)</f>
        <v>49.788260869565221</v>
      </c>
      <c r="AF12">
        <f>E12*F12</f>
        <v>1069.92</v>
      </c>
      <c r="AG12">
        <f>G12*H12</f>
        <v>990.6</v>
      </c>
      <c r="AH12">
        <f>I12*J12</f>
        <v>1489.92</v>
      </c>
      <c r="AI12">
        <f>K12*L12</f>
        <v>1030.08</v>
      </c>
      <c r="AJ12">
        <f>M12*N12</f>
        <v>0</v>
      </c>
      <c r="AK12">
        <f>O12*P12</f>
        <v>0</v>
      </c>
      <c r="AL12">
        <f>Q12*R12</f>
        <v>0</v>
      </c>
      <c r="AM12">
        <f>S12*T12</f>
        <v>0</v>
      </c>
      <c r="AN12">
        <f>U12*V12</f>
        <v>0</v>
      </c>
      <c r="AO12">
        <f>W12*X12</f>
        <v>0</v>
      </c>
      <c r="AP12">
        <f>Y12*Z12</f>
        <v>0</v>
      </c>
      <c r="AQ12">
        <f>AA12*AB12</f>
        <v>0</v>
      </c>
      <c r="AR12">
        <f>AC12*AD12</f>
        <v>0</v>
      </c>
      <c r="AS12" s="15">
        <f>F12+H12+J12+L12+N12+P12+R12+T12+V12+X12+Z12+AB12+AD12</f>
        <v>92</v>
      </c>
      <c r="AV12" s="16">
        <v>12</v>
      </c>
      <c r="AW12" s="17" t="s">
        <v>45</v>
      </c>
      <c r="AX12" s="16">
        <v>169.8</v>
      </c>
      <c r="AY12" s="16">
        <v>-1.4</v>
      </c>
      <c r="AZ12" s="18" t="s">
        <v>55</v>
      </c>
    </row>
    <row r="13" spans="1:52" ht="19.95" customHeight="1" x14ac:dyDescent="0.3">
      <c r="A13" s="10">
        <f>IF(AE13="","",RANK(AE13,AE$3:AE$17))</f>
        <v>11</v>
      </c>
      <c r="B13" s="11" t="s">
        <v>44</v>
      </c>
      <c r="C13" s="33" t="s">
        <v>66</v>
      </c>
      <c r="D13" s="25">
        <v>161</v>
      </c>
      <c r="E13" s="30">
        <v>45.42</v>
      </c>
      <c r="F13" s="26">
        <v>24</v>
      </c>
      <c r="G13" s="26">
        <v>45.86</v>
      </c>
      <c r="H13" s="12">
        <v>20</v>
      </c>
      <c r="I13" s="26">
        <v>61.25</v>
      </c>
      <c r="J13" s="13">
        <v>24</v>
      </c>
      <c r="K13" s="26">
        <v>45.83</v>
      </c>
      <c r="L13" s="13">
        <v>24</v>
      </c>
      <c r="M13" s="12"/>
      <c r="N13" s="13"/>
      <c r="O13" s="12"/>
      <c r="P13" s="13"/>
      <c r="Q13" s="12"/>
      <c r="R13" s="13"/>
      <c r="S13" s="12"/>
      <c r="T13" s="13"/>
      <c r="U13" s="12"/>
      <c r="V13" s="13"/>
      <c r="W13" s="12"/>
      <c r="X13" s="13"/>
      <c r="Y13" s="12"/>
      <c r="Z13" s="13"/>
      <c r="AA13" s="12"/>
      <c r="AB13" s="13"/>
      <c r="AC13" s="13"/>
      <c r="AD13" s="13"/>
      <c r="AE13" s="14">
        <f>IF(AS13=0,"",SUM(AF13:AR13)/AS13)</f>
        <v>49.752173913043478</v>
      </c>
      <c r="AF13">
        <f>E13*F13</f>
        <v>1090.08</v>
      </c>
      <c r="AG13">
        <f>G13*H13</f>
        <v>917.2</v>
      </c>
      <c r="AH13">
        <f>I13*J13</f>
        <v>1470</v>
      </c>
      <c r="AI13">
        <f>K13*L13</f>
        <v>1099.92</v>
      </c>
      <c r="AJ13">
        <f>M13*N13</f>
        <v>0</v>
      </c>
      <c r="AK13">
        <f>O13*P13</f>
        <v>0</v>
      </c>
      <c r="AL13">
        <f>Q13*R13</f>
        <v>0</v>
      </c>
      <c r="AM13">
        <f>S13*T13</f>
        <v>0</v>
      </c>
      <c r="AN13">
        <f>U13*V13</f>
        <v>0</v>
      </c>
      <c r="AO13">
        <f>W13*X13</f>
        <v>0</v>
      </c>
      <c r="AP13">
        <f>Y13*Z13</f>
        <v>0</v>
      </c>
      <c r="AQ13">
        <f>AA13*AB13</f>
        <v>0</v>
      </c>
      <c r="AR13">
        <f>AC13*AD13</f>
        <v>0</v>
      </c>
      <c r="AS13" s="15">
        <f>F13+H13+J13+L13+N13+P13+R13+T13+V13+X13+Z13+AB13+AD13</f>
        <v>92</v>
      </c>
      <c r="AV13" s="16">
        <v>12</v>
      </c>
      <c r="AW13" s="17" t="s">
        <v>45</v>
      </c>
      <c r="AX13" s="16">
        <v>169.8</v>
      </c>
      <c r="AY13" s="16">
        <v>-1.4</v>
      </c>
      <c r="AZ13" s="18" t="s">
        <v>55</v>
      </c>
    </row>
    <row r="14" spans="1:52" ht="19.95" hidden="1" customHeight="1" x14ac:dyDescent="0.3">
      <c r="A14" s="10" t="str">
        <f>IF(AE14="","",RANK(AE14,AE$3:AE$17))</f>
        <v/>
      </c>
      <c r="B14" s="11" t="s">
        <v>44</v>
      </c>
      <c r="C14" s="33" t="s">
        <v>69</v>
      </c>
      <c r="D14" s="25">
        <v>160.4</v>
      </c>
      <c r="E14" s="30"/>
      <c r="F14" s="26"/>
      <c r="G14" s="26"/>
      <c r="H14" s="12"/>
      <c r="I14" s="26"/>
      <c r="J14" s="13"/>
      <c r="K14" s="26"/>
      <c r="L14" s="13"/>
      <c r="M14" s="12"/>
      <c r="N14" s="13"/>
      <c r="O14" s="12"/>
      <c r="P14" s="13"/>
      <c r="Q14" s="12"/>
      <c r="R14" s="13"/>
      <c r="S14" s="12"/>
      <c r="T14" s="13"/>
      <c r="U14" s="12"/>
      <c r="V14" s="13"/>
      <c r="W14" s="12"/>
      <c r="X14" s="13"/>
      <c r="Y14" s="12"/>
      <c r="Z14" s="13"/>
      <c r="AA14" s="12"/>
      <c r="AB14" s="13"/>
      <c r="AC14" s="13"/>
      <c r="AD14" s="13"/>
      <c r="AE14" s="14" t="str">
        <f>IF(AS14=0,"",SUM(AF14:AR14)/AS14)</f>
        <v/>
      </c>
      <c r="AF14">
        <f>E14*F14</f>
        <v>0</v>
      </c>
      <c r="AG14">
        <f>G14*H14</f>
        <v>0</v>
      </c>
      <c r="AH14">
        <f>I14*J14</f>
        <v>0</v>
      </c>
      <c r="AI14">
        <f>K14*L14</f>
        <v>0</v>
      </c>
      <c r="AJ14">
        <f>M14*N14</f>
        <v>0</v>
      </c>
      <c r="AK14">
        <f>O14*P14</f>
        <v>0</v>
      </c>
      <c r="AL14">
        <f>Q14*R14</f>
        <v>0</v>
      </c>
      <c r="AM14">
        <f>S14*T14</f>
        <v>0</v>
      </c>
      <c r="AN14">
        <f>U14*V14</f>
        <v>0</v>
      </c>
      <c r="AO14">
        <f>W14*X14</f>
        <v>0</v>
      </c>
      <c r="AP14">
        <f>Y14*Z14</f>
        <v>0</v>
      </c>
      <c r="AQ14">
        <f>AA14*AB14</f>
        <v>0</v>
      </c>
      <c r="AR14">
        <f>AC14*AD14</f>
        <v>0</v>
      </c>
      <c r="AS14" s="15">
        <f>F14+H14+J14+L14+N14+P14+R14+T14+V14+X14+Z14+AB14+AD14</f>
        <v>0</v>
      </c>
      <c r="AV14" s="16">
        <v>1</v>
      </c>
      <c r="AW14" s="17" t="s">
        <v>45</v>
      </c>
      <c r="AX14" s="16">
        <v>185</v>
      </c>
      <c r="AY14" s="16">
        <v>2.6</v>
      </c>
      <c r="AZ14" s="18" t="s">
        <v>53</v>
      </c>
    </row>
    <row r="15" spans="1:52" ht="19.95" customHeight="1" x14ac:dyDescent="0.3">
      <c r="A15" s="10">
        <f>IF(AE15="","",RANK(AE15,AE$3:AE$17))</f>
        <v>12</v>
      </c>
      <c r="B15" s="11" t="s">
        <v>44</v>
      </c>
      <c r="C15" s="33" t="s">
        <v>64</v>
      </c>
      <c r="D15" s="25">
        <v>182</v>
      </c>
      <c r="E15" s="30">
        <v>45.42</v>
      </c>
      <c r="F15" s="26">
        <v>24</v>
      </c>
      <c r="G15" s="26">
        <v>58.15</v>
      </c>
      <c r="H15" s="12">
        <v>23</v>
      </c>
      <c r="I15" s="26">
        <v>42.5</v>
      </c>
      <c r="J15" s="13">
        <v>24</v>
      </c>
      <c r="K15" s="26">
        <v>50.42</v>
      </c>
      <c r="L15" s="13">
        <v>24</v>
      </c>
      <c r="M15" s="12"/>
      <c r="N15" s="13"/>
      <c r="O15" s="12"/>
      <c r="P15" s="13"/>
      <c r="Q15" s="12"/>
      <c r="R15" s="13"/>
      <c r="S15" s="12"/>
      <c r="T15" s="13"/>
      <c r="U15" s="12"/>
      <c r="V15" s="13"/>
      <c r="W15" s="12"/>
      <c r="X15" s="13"/>
      <c r="Y15" s="12"/>
      <c r="Z15" s="13"/>
      <c r="AA15" s="12"/>
      <c r="AB15" s="13"/>
      <c r="AC15" s="13"/>
      <c r="AD15" s="13"/>
      <c r="AE15" s="14">
        <f>IF(AS15=0,"",SUM(AF15:AR15)/AS15)</f>
        <v>49.02747368421052</v>
      </c>
      <c r="AF15">
        <f>E15*F15</f>
        <v>1090.08</v>
      </c>
      <c r="AG15">
        <f>G15*H15</f>
        <v>1337.45</v>
      </c>
      <c r="AH15">
        <f>I15*J15</f>
        <v>1020</v>
      </c>
      <c r="AI15">
        <f>K15*L15</f>
        <v>1210.08</v>
      </c>
      <c r="AJ15">
        <f>M15*N15</f>
        <v>0</v>
      </c>
      <c r="AK15">
        <f>O15*P15</f>
        <v>0</v>
      </c>
      <c r="AL15">
        <f>Q15*R15</f>
        <v>0</v>
      </c>
      <c r="AM15">
        <f>S15*T15</f>
        <v>0</v>
      </c>
      <c r="AN15">
        <f>U15*V15</f>
        <v>0</v>
      </c>
      <c r="AO15">
        <f>W15*X15</f>
        <v>0</v>
      </c>
      <c r="AP15">
        <f>Y15*Z15</f>
        <v>0</v>
      </c>
      <c r="AQ15">
        <f>AA15*AB15</f>
        <v>0</v>
      </c>
      <c r="AR15">
        <f>AC15*AD15</f>
        <v>0</v>
      </c>
      <c r="AS15" s="15">
        <f>F15+H15+J15+L15+N15+P15+R15+T15+V15+X15+Z15+AB15+AD15</f>
        <v>95</v>
      </c>
      <c r="AV15" s="16">
        <v>6</v>
      </c>
      <c r="AW15" s="17" t="s">
        <v>45</v>
      </c>
      <c r="AX15" s="16">
        <v>179.8</v>
      </c>
      <c r="AY15" s="16">
        <v>-5.2</v>
      </c>
      <c r="AZ15" s="18" t="s">
        <v>47</v>
      </c>
    </row>
    <row r="16" spans="1:52" ht="19.95" customHeight="1" thickBot="1" x14ac:dyDescent="0.35">
      <c r="A16" s="10">
        <f>IF(AE16="","",RANK(AE16,AE$3:AE$17))</f>
        <v>13</v>
      </c>
      <c r="B16" s="11" t="s">
        <v>44</v>
      </c>
      <c r="C16" s="33" t="s">
        <v>58</v>
      </c>
      <c r="D16" s="25">
        <v>166.7</v>
      </c>
      <c r="E16" s="30">
        <v>54.17</v>
      </c>
      <c r="F16" s="26">
        <v>24</v>
      </c>
      <c r="G16" s="26">
        <v>54.4</v>
      </c>
      <c r="H16" s="12">
        <v>24</v>
      </c>
      <c r="I16" s="26">
        <v>36.67</v>
      </c>
      <c r="J16" s="13">
        <v>24</v>
      </c>
      <c r="K16" s="26">
        <v>50</v>
      </c>
      <c r="L16" s="13">
        <v>24</v>
      </c>
      <c r="M16" s="12"/>
      <c r="N16" s="13"/>
      <c r="O16" s="12"/>
      <c r="P16" s="13"/>
      <c r="Q16" s="12"/>
      <c r="R16" s="13"/>
      <c r="S16" s="12"/>
      <c r="T16" s="13"/>
      <c r="U16" s="12"/>
      <c r="V16" s="13"/>
      <c r="W16" s="12"/>
      <c r="X16" s="13"/>
      <c r="Y16" s="12"/>
      <c r="Z16" s="13"/>
      <c r="AA16" s="12"/>
      <c r="AB16" s="13"/>
      <c r="AC16" s="13"/>
      <c r="AD16" s="13"/>
      <c r="AE16" s="14">
        <f>IF(AS16=0,"",SUM(AF16:AR16)/AS16)</f>
        <v>48.81</v>
      </c>
      <c r="AF16">
        <f>E16*F16</f>
        <v>1300.08</v>
      </c>
      <c r="AG16">
        <f>G16*H16</f>
        <v>1305.5999999999999</v>
      </c>
      <c r="AH16">
        <f>I16*J16</f>
        <v>880.08</v>
      </c>
      <c r="AI16">
        <f>K16*L16</f>
        <v>1200</v>
      </c>
      <c r="AJ16">
        <f>M16*N16</f>
        <v>0</v>
      </c>
      <c r="AK16">
        <f>O16*P16</f>
        <v>0</v>
      </c>
      <c r="AL16">
        <f>Q16*R16</f>
        <v>0</v>
      </c>
      <c r="AM16">
        <f>S16*T16</f>
        <v>0</v>
      </c>
      <c r="AN16">
        <f>U16*V16</f>
        <v>0</v>
      </c>
      <c r="AO16">
        <f>W16*X16</f>
        <v>0</v>
      </c>
      <c r="AP16">
        <f>Y16*Z16</f>
        <v>0</v>
      </c>
      <c r="AQ16">
        <f>AA16*AB16</f>
        <v>0</v>
      </c>
      <c r="AR16">
        <f>AC16*AD16</f>
        <v>0</v>
      </c>
      <c r="AS16" s="15">
        <f>F16+H16+J16+L16+N16+P16+R16+T16+V16+X16+Z16+AB16+AD16</f>
        <v>96</v>
      </c>
      <c r="AV16" s="16">
        <v>14</v>
      </c>
      <c r="AW16" s="17" t="s">
        <v>45</v>
      </c>
      <c r="AX16" s="16">
        <v>164.2</v>
      </c>
      <c r="AY16" s="16">
        <v>-1.2</v>
      </c>
      <c r="AZ16" s="18" t="s">
        <v>51</v>
      </c>
    </row>
    <row r="17" spans="1:52" ht="19.95" customHeight="1" x14ac:dyDescent="0.3">
      <c r="A17" s="10"/>
      <c r="B17" s="36"/>
      <c r="C17" s="37" t="s">
        <v>119</v>
      </c>
      <c r="D17" s="35" t="s">
        <v>120</v>
      </c>
      <c r="E17" s="30"/>
      <c r="F17" s="26"/>
      <c r="G17" s="26"/>
      <c r="H17" s="12"/>
      <c r="I17" s="26"/>
      <c r="J17" s="13"/>
      <c r="K17" s="26"/>
      <c r="L17" s="13"/>
      <c r="M17" s="12"/>
      <c r="N17" s="13"/>
      <c r="O17" s="12"/>
      <c r="P17" s="13"/>
      <c r="Q17" s="12"/>
      <c r="R17" s="13"/>
      <c r="S17" s="12"/>
      <c r="T17" s="13"/>
      <c r="U17" s="12"/>
      <c r="V17" s="13"/>
      <c r="W17" s="12"/>
      <c r="X17" s="13"/>
      <c r="Y17" s="12"/>
      <c r="Z17" s="13"/>
      <c r="AA17" s="12"/>
      <c r="AB17" s="13"/>
      <c r="AC17" s="13"/>
      <c r="AD17" s="13"/>
      <c r="AE17" s="38"/>
      <c r="AF17">
        <f t="shared" ref="AF17" si="0">E17*F17</f>
        <v>0</v>
      </c>
      <c r="AG17">
        <f t="shared" ref="AG17" si="1">G17*H17</f>
        <v>0</v>
      </c>
      <c r="AH17">
        <f t="shared" ref="AH17" si="2">I17*J17</f>
        <v>0</v>
      </c>
      <c r="AI17">
        <f t="shared" ref="AI17" si="3">K17*L17</f>
        <v>0</v>
      </c>
      <c r="AJ17">
        <f t="shared" ref="AJ17" si="4">M17*N17</f>
        <v>0</v>
      </c>
      <c r="AK17">
        <f t="shared" ref="AK17" si="5">O17*P17</f>
        <v>0</v>
      </c>
      <c r="AL17">
        <f t="shared" ref="AL17" si="6">Q17*R17</f>
        <v>0</v>
      </c>
      <c r="AM17">
        <f t="shared" ref="AM17" si="7">S17*T17</f>
        <v>0</v>
      </c>
      <c r="AN17">
        <f t="shared" ref="AN17" si="8">U17*V17</f>
        <v>0</v>
      </c>
      <c r="AO17">
        <f t="shared" ref="AO17" si="9">W17*X17</f>
        <v>0</v>
      </c>
      <c r="AP17">
        <f t="shared" ref="AP17" si="10">Y17*Z17</f>
        <v>0</v>
      </c>
      <c r="AQ17">
        <f t="shared" ref="AQ17" si="11">AA17*AB17</f>
        <v>0</v>
      </c>
      <c r="AR17">
        <f t="shared" ref="AR17" si="12">AC17*AD17</f>
        <v>0</v>
      </c>
      <c r="AS17" s="15">
        <v>24</v>
      </c>
      <c r="AV17" s="39">
        <v>16</v>
      </c>
      <c r="AW17" s="40" t="s">
        <v>45</v>
      </c>
      <c r="AX17" s="39">
        <v>156.4</v>
      </c>
      <c r="AY17" s="39">
        <v>0.4</v>
      </c>
      <c r="AZ17" s="41" t="s">
        <v>56</v>
      </c>
    </row>
    <row r="18" spans="1:52" ht="19.95" customHeight="1" x14ac:dyDescent="0.3">
      <c r="A18" s="10">
        <v>1</v>
      </c>
      <c r="B18" s="27" t="s">
        <v>57</v>
      </c>
      <c r="C18" s="33" t="s">
        <v>70</v>
      </c>
      <c r="D18" s="25">
        <v>15</v>
      </c>
      <c r="E18" s="30">
        <v>59.38</v>
      </c>
      <c r="F18" s="26">
        <v>20</v>
      </c>
      <c r="G18" s="26"/>
      <c r="H18" s="12"/>
      <c r="I18" s="26">
        <v>52.5</v>
      </c>
      <c r="J18" s="13">
        <v>24</v>
      </c>
      <c r="K18" s="26">
        <v>57.64</v>
      </c>
      <c r="L18" s="13">
        <v>24</v>
      </c>
      <c r="M18" s="12"/>
      <c r="N18" s="13"/>
      <c r="O18" s="12"/>
      <c r="P18" s="13"/>
      <c r="Q18" s="12"/>
      <c r="R18" s="13"/>
      <c r="S18" s="12"/>
      <c r="T18" s="13"/>
      <c r="U18" s="12"/>
      <c r="V18" s="13"/>
      <c r="W18" s="12"/>
      <c r="X18" s="13"/>
      <c r="Y18" s="12"/>
      <c r="Z18" s="13"/>
      <c r="AA18" s="12"/>
      <c r="AB18" s="13"/>
      <c r="AC18" s="13"/>
      <c r="AD18" s="13"/>
      <c r="AE18" s="14">
        <f>IF(AS18=0,"",SUM(AF18:AR18)/AS18)</f>
        <v>56.337647058823535</v>
      </c>
      <c r="AF18">
        <f t="shared" ref="AF18:AF26" si="13">E18*F18</f>
        <v>1187.6000000000001</v>
      </c>
      <c r="AG18">
        <f t="shared" ref="AG18:AG26" si="14">G18*H18</f>
        <v>0</v>
      </c>
      <c r="AH18">
        <f t="shared" ref="AH18:AH26" si="15">I18*J18</f>
        <v>1260</v>
      </c>
      <c r="AI18">
        <f t="shared" ref="AI18:AI26" si="16">K18*L18</f>
        <v>1383.3600000000001</v>
      </c>
      <c r="AJ18">
        <f t="shared" ref="AJ18:AJ26" si="17">M18*N18</f>
        <v>0</v>
      </c>
      <c r="AK18">
        <f t="shared" ref="AK18:AK26" si="18">O18*P18</f>
        <v>0</v>
      </c>
      <c r="AL18">
        <f t="shared" ref="AL18:AL26" si="19">Q18*R18</f>
        <v>0</v>
      </c>
      <c r="AM18">
        <f t="shared" ref="AM18:AM26" si="20">S18*T18</f>
        <v>0</v>
      </c>
      <c r="AN18">
        <f t="shared" ref="AN18:AN26" si="21">U18*V18</f>
        <v>0</v>
      </c>
      <c r="AO18">
        <f t="shared" ref="AO18:AO26" si="22">W18*X18</f>
        <v>0</v>
      </c>
      <c r="AP18">
        <f t="shared" ref="AP18:AP26" si="23">Y18*Z18</f>
        <v>0</v>
      </c>
      <c r="AQ18">
        <f t="shared" ref="AQ18:AQ26" si="24">AA18*AB18</f>
        <v>0</v>
      </c>
      <c r="AR18">
        <f t="shared" ref="AR18:AR26" si="25">AC18*AD18</f>
        <v>0</v>
      </c>
      <c r="AS18" s="15">
        <f t="shared" ref="AS18:AS26" si="26">F18+H18+J18+L18+N18+P18+R18+T18+V18+X18+Z18+AB18+AD18</f>
        <v>68</v>
      </c>
      <c r="AV18" s="16">
        <v>2</v>
      </c>
      <c r="AW18" s="17" t="s">
        <v>45</v>
      </c>
      <c r="AX18" s="16">
        <v>184.6</v>
      </c>
      <c r="AY18" s="16">
        <v>-0.6</v>
      </c>
      <c r="AZ18" s="18" t="s">
        <v>48</v>
      </c>
    </row>
    <row r="19" spans="1:52" ht="19.95" customHeight="1" x14ac:dyDescent="0.3">
      <c r="A19" s="10">
        <v>2</v>
      </c>
      <c r="B19" s="27" t="s">
        <v>57</v>
      </c>
      <c r="C19" s="33" t="s">
        <v>67</v>
      </c>
      <c r="D19" s="25">
        <v>159.4</v>
      </c>
      <c r="E19" s="30">
        <v>54.38</v>
      </c>
      <c r="F19" s="26">
        <v>20</v>
      </c>
      <c r="G19" s="26">
        <v>50.13</v>
      </c>
      <c r="H19" s="12">
        <v>24</v>
      </c>
      <c r="I19" s="26">
        <v>53.75</v>
      </c>
      <c r="J19" s="13">
        <v>24</v>
      </c>
      <c r="K19" s="26">
        <v>50.69</v>
      </c>
      <c r="L19" s="13">
        <v>24</v>
      </c>
      <c r="M19" s="12"/>
      <c r="N19" s="13"/>
      <c r="O19" s="12"/>
      <c r="P19" s="13"/>
      <c r="Q19" s="12"/>
      <c r="R19" s="13"/>
      <c r="S19" s="12"/>
      <c r="T19" s="13"/>
      <c r="U19" s="12"/>
      <c r="V19" s="13"/>
      <c r="W19" s="12"/>
      <c r="X19" s="13"/>
      <c r="Y19" s="12"/>
      <c r="Z19" s="13"/>
      <c r="AA19" s="12"/>
      <c r="AB19" s="13"/>
      <c r="AC19" s="13"/>
      <c r="AD19" s="13"/>
      <c r="AE19" s="14">
        <f>IF(AS19=0,"",SUM(AF19:AR19)/AS19)</f>
        <v>52.144347826086964</v>
      </c>
      <c r="AF19">
        <f t="shared" si="13"/>
        <v>1087.6000000000001</v>
      </c>
      <c r="AG19">
        <f t="shared" si="14"/>
        <v>1203.1200000000001</v>
      </c>
      <c r="AH19">
        <f t="shared" si="15"/>
        <v>1290</v>
      </c>
      <c r="AI19">
        <f t="shared" si="16"/>
        <v>1216.56</v>
      </c>
      <c r="AJ19">
        <f t="shared" si="17"/>
        <v>0</v>
      </c>
      <c r="AK19">
        <f t="shared" si="18"/>
        <v>0</v>
      </c>
      <c r="AL19">
        <f t="shared" si="19"/>
        <v>0</v>
      </c>
      <c r="AM19">
        <f t="shared" si="20"/>
        <v>0</v>
      </c>
      <c r="AN19">
        <f t="shared" si="21"/>
        <v>0</v>
      </c>
      <c r="AO19">
        <f t="shared" si="22"/>
        <v>0</v>
      </c>
      <c r="AP19">
        <f t="shared" si="23"/>
        <v>0</v>
      </c>
      <c r="AQ19">
        <f t="shared" si="24"/>
        <v>0</v>
      </c>
      <c r="AR19">
        <f t="shared" si="25"/>
        <v>0</v>
      </c>
      <c r="AS19" s="15">
        <f t="shared" si="26"/>
        <v>92</v>
      </c>
      <c r="AV19" s="16">
        <v>4</v>
      </c>
      <c r="AW19" s="17" t="s">
        <v>45</v>
      </c>
      <c r="AX19" s="16">
        <v>183</v>
      </c>
      <c r="AY19" s="16">
        <v>1.2</v>
      </c>
      <c r="AZ19" s="18" t="s">
        <v>49</v>
      </c>
    </row>
    <row r="20" spans="1:52" ht="19.95" customHeight="1" x14ac:dyDescent="0.3">
      <c r="A20" s="10">
        <v>3</v>
      </c>
      <c r="B20" s="27" t="s">
        <v>57</v>
      </c>
      <c r="C20" s="33" t="s">
        <v>113</v>
      </c>
      <c r="D20" s="43">
        <v>125.8</v>
      </c>
      <c r="E20" s="30">
        <v>51.88</v>
      </c>
      <c r="F20" s="26">
        <v>20</v>
      </c>
      <c r="G20" s="26"/>
      <c r="H20" s="12"/>
      <c r="I20" s="26"/>
      <c r="J20" s="13"/>
      <c r="K20" s="26"/>
      <c r="L20" s="13"/>
      <c r="M20" s="12"/>
      <c r="N20" s="13"/>
      <c r="O20" s="12"/>
      <c r="P20" s="13"/>
      <c r="Q20" s="12"/>
      <c r="R20" s="13"/>
      <c r="S20" s="12"/>
      <c r="T20" s="13"/>
      <c r="U20" s="12"/>
      <c r="V20" s="13"/>
      <c r="W20" s="12"/>
      <c r="X20" s="13"/>
      <c r="Y20" s="12"/>
      <c r="Z20" s="13"/>
      <c r="AA20" s="12"/>
      <c r="AB20" s="13"/>
      <c r="AC20" s="13"/>
      <c r="AD20" s="13"/>
      <c r="AE20" s="14">
        <f>IF(AS20=0,"",SUM(AF20:AR20)/AS20)</f>
        <v>51.88000000000001</v>
      </c>
      <c r="AF20">
        <f t="shared" si="13"/>
        <v>1037.6000000000001</v>
      </c>
      <c r="AG20">
        <f t="shared" si="14"/>
        <v>0</v>
      </c>
      <c r="AH20">
        <f t="shared" si="15"/>
        <v>0</v>
      </c>
      <c r="AI20">
        <f t="shared" si="16"/>
        <v>0</v>
      </c>
      <c r="AJ20">
        <f t="shared" si="17"/>
        <v>0</v>
      </c>
      <c r="AK20">
        <f t="shared" si="18"/>
        <v>0</v>
      </c>
      <c r="AL20">
        <f t="shared" si="19"/>
        <v>0</v>
      </c>
      <c r="AM20">
        <f t="shared" si="20"/>
        <v>0</v>
      </c>
      <c r="AN20">
        <f t="shared" si="21"/>
        <v>0</v>
      </c>
      <c r="AO20">
        <f t="shared" si="22"/>
        <v>0</v>
      </c>
      <c r="AP20">
        <f t="shared" si="23"/>
        <v>0</v>
      </c>
      <c r="AQ20">
        <f t="shared" si="24"/>
        <v>0</v>
      </c>
      <c r="AR20">
        <f t="shared" si="25"/>
        <v>0</v>
      </c>
      <c r="AS20" s="15">
        <f t="shared" si="26"/>
        <v>20</v>
      </c>
      <c r="AV20" s="16">
        <v>6</v>
      </c>
      <c r="AW20" s="17" t="s">
        <v>45</v>
      </c>
      <c r="AX20" s="16">
        <v>179.8</v>
      </c>
      <c r="AY20" s="16">
        <v>-5.2</v>
      </c>
      <c r="AZ20" s="18" t="s">
        <v>47</v>
      </c>
    </row>
    <row r="21" spans="1:52" ht="19.95" hidden="1" customHeight="1" x14ac:dyDescent="0.3">
      <c r="A21" s="10">
        <v>6</v>
      </c>
      <c r="B21" s="27" t="s">
        <v>57</v>
      </c>
      <c r="C21" s="33" t="s">
        <v>77</v>
      </c>
      <c r="D21" s="31">
        <v>147</v>
      </c>
      <c r="E21" s="30"/>
      <c r="F21" s="26"/>
      <c r="G21" s="26"/>
      <c r="H21" s="12"/>
      <c r="I21" s="26"/>
      <c r="J21" s="13"/>
      <c r="K21" s="26"/>
      <c r="L21" s="13"/>
      <c r="M21" s="12"/>
      <c r="N21" s="13"/>
      <c r="O21" s="12"/>
      <c r="P21" s="13"/>
      <c r="Q21" s="12"/>
      <c r="R21" s="13"/>
      <c r="S21" s="12"/>
      <c r="T21" s="13"/>
      <c r="U21" s="12"/>
      <c r="V21" s="13"/>
      <c r="W21" s="12"/>
      <c r="X21" s="13"/>
      <c r="Y21" s="12"/>
      <c r="Z21" s="13"/>
      <c r="AA21" s="12"/>
      <c r="AB21" s="13"/>
      <c r="AC21" s="13"/>
      <c r="AD21" s="13"/>
      <c r="AE21" s="14" t="str">
        <f>IF(AS21=0,"",SUM(AF21:AR21)/AS21)</f>
        <v/>
      </c>
      <c r="AF21">
        <f t="shared" si="13"/>
        <v>0</v>
      </c>
      <c r="AG21">
        <f t="shared" si="14"/>
        <v>0</v>
      </c>
      <c r="AH21">
        <f t="shared" si="15"/>
        <v>0</v>
      </c>
      <c r="AI21">
        <f t="shared" si="16"/>
        <v>0</v>
      </c>
      <c r="AJ21">
        <f t="shared" si="17"/>
        <v>0</v>
      </c>
      <c r="AK21">
        <f t="shared" si="18"/>
        <v>0</v>
      </c>
      <c r="AL21">
        <f t="shared" si="19"/>
        <v>0</v>
      </c>
      <c r="AM21">
        <f t="shared" si="20"/>
        <v>0</v>
      </c>
      <c r="AN21">
        <f t="shared" si="21"/>
        <v>0</v>
      </c>
      <c r="AO21">
        <f t="shared" si="22"/>
        <v>0</v>
      </c>
      <c r="AP21">
        <f t="shared" si="23"/>
        <v>0</v>
      </c>
      <c r="AQ21">
        <f t="shared" si="24"/>
        <v>0</v>
      </c>
      <c r="AR21">
        <f t="shared" si="25"/>
        <v>0</v>
      </c>
      <c r="AS21" s="15">
        <f t="shared" si="26"/>
        <v>0</v>
      </c>
      <c r="AV21" s="16">
        <v>14</v>
      </c>
      <c r="AW21" s="17" t="s">
        <v>45</v>
      </c>
      <c r="AX21" s="16">
        <v>164.2</v>
      </c>
      <c r="AY21" s="16">
        <v>-1.2</v>
      </c>
      <c r="AZ21" s="18" t="s">
        <v>51</v>
      </c>
    </row>
    <row r="22" spans="1:52" ht="19.95" customHeight="1" x14ac:dyDescent="0.3">
      <c r="A22" s="10">
        <v>4</v>
      </c>
      <c r="B22" s="27" t="s">
        <v>57</v>
      </c>
      <c r="C22" s="33" t="s">
        <v>72</v>
      </c>
      <c r="D22" s="31">
        <v>149.80000000000001</v>
      </c>
      <c r="E22" s="30">
        <v>61.98</v>
      </c>
      <c r="F22" s="26">
        <v>24</v>
      </c>
      <c r="G22" s="26">
        <v>52.84</v>
      </c>
      <c r="H22" s="12">
        <v>24</v>
      </c>
      <c r="I22" s="26">
        <v>44.17</v>
      </c>
      <c r="J22" s="13">
        <v>24</v>
      </c>
      <c r="K22" s="26">
        <v>44.58</v>
      </c>
      <c r="L22" s="13">
        <v>24</v>
      </c>
      <c r="M22" s="12"/>
      <c r="N22" s="13"/>
      <c r="O22" s="12"/>
      <c r="P22" s="13"/>
      <c r="Q22" s="12"/>
      <c r="R22" s="13"/>
      <c r="S22" s="12"/>
      <c r="T22" s="13"/>
      <c r="U22" s="12"/>
      <c r="V22" s="13"/>
      <c r="W22" s="12"/>
      <c r="X22" s="13"/>
      <c r="Y22" s="12"/>
      <c r="Z22" s="13"/>
      <c r="AA22" s="12"/>
      <c r="AB22" s="13"/>
      <c r="AC22" s="13"/>
      <c r="AD22" s="13"/>
      <c r="AE22" s="14">
        <f>IF(AS22=0,"",SUM(AF22:AR22)/AS22)</f>
        <v>50.892500000000005</v>
      </c>
      <c r="AF22">
        <f t="shared" si="13"/>
        <v>1487.52</v>
      </c>
      <c r="AG22">
        <f t="shared" si="14"/>
        <v>1268.1600000000001</v>
      </c>
      <c r="AH22">
        <f t="shared" si="15"/>
        <v>1060.08</v>
      </c>
      <c r="AI22">
        <f t="shared" si="16"/>
        <v>1069.92</v>
      </c>
      <c r="AJ22">
        <f t="shared" si="17"/>
        <v>0</v>
      </c>
      <c r="AK22">
        <f t="shared" si="18"/>
        <v>0</v>
      </c>
      <c r="AL22">
        <f t="shared" si="19"/>
        <v>0</v>
      </c>
      <c r="AM22">
        <f t="shared" si="20"/>
        <v>0</v>
      </c>
      <c r="AN22">
        <f t="shared" si="21"/>
        <v>0</v>
      </c>
      <c r="AO22">
        <f t="shared" si="22"/>
        <v>0</v>
      </c>
      <c r="AP22">
        <f t="shared" si="23"/>
        <v>0</v>
      </c>
      <c r="AQ22">
        <f t="shared" si="24"/>
        <v>0</v>
      </c>
      <c r="AR22">
        <f t="shared" si="25"/>
        <v>0</v>
      </c>
      <c r="AS22" s="15">
        <f t="shared" si="26"/>
        <v>96</v>
      </c>
      <c r="AV22" s="16">
        <v>12</v>
      </c>
      <c r="AW22" s="17" t="s">
        <v>45</v>
      </c>
      <c r="AX22" s="16">
        <v>169.8</v>
      </c>
      <c r="AY22" s="16">
        <v>-1.4</v>
      </c>
      <c r="AZ22" s="18" t="s">
        <v>55</v>
      </c>
    </row>
    <row r="23" spans="1:52" ht="19.95" customHeight="1" x14ac:dyDescent="0.3">
      <c r="A23" s="10">
        <v>5</v>
      </c>
      <c r="B23" s="27" t="s">
        <v>57</v>
      </c>
      <c r="C23" s="33" t="s">
        <v>81</v>
      </c>
      <c r="D23" s="31">
        <v>154.80000000000001</v>
      </c>
      <c r="E23" s="30">
        <v>41.67</v>
      </c>
      <c r="F23" s="26">
        <v>24</v>
      </c>
      <c r="G23" s="26">
        <v>59.51</v>
      </c>
      <c r="H23" s="12">
        <v>23</v>
      </c>
      <c r="I23" s="26">
        <v>62.5</v>
      </c>
      <c r="J23" s="13">
        <v>24</v>
      </c>
      <c r="K23" s="26">
        <v>37.92</v>
      </c>
      <c r="L23" s="13">
        <v>24</v>
      </c>
      <c r="M23" s="12"/>
      <c r="N23" s="13"/>
      <c r="O23" s="12"/>
      <c r="P23" s="13"/>
      <c r="Q23" s="12"/>
      <c r="R23" s="13"/>
      <c r="S23" s="12"/>
      <c r="T23" s="13"/>
      <c r="U23" s="12"/>
      <c r="V23" s="13"/>
      <c r="W23" s="12"/>
      <c r="X23" s="13"/>
      <c r="Y23" s="12"/>
      <c r="Z23" s="13"/>
      <c r="AA23" s="12"/>
      <c r="AB23" s="13"/>
      <c r="AC23" s="13"/>
      <c r="AD23" s="13"/>
      <c r="AE23" s="14">
        <f>IF(AS23=0,"",SUM(AF23:AR23)/AS23)</f>
        <v>50.304105263157901</v>
      </c>
      <c r="AF23">
        <f t="shared" si="13"/>
        <v>1000.08</v>
      </c>
      <c r="AG23">
        <f t="shared" si="14"/>
        <v>1368.73</v>
      </c>
      <c r="AH23">
        <f t="shared" si="15"/>
        <v>1500</v>
      </c>
      <c r="AI23">
        <f t="shared" si="16"/>
        <v>910.08</v>
      </c>
      <c r="AJ23">
        <f t="shared" si="17"/>
        <v>0</v>
      </c>
      <c r="AK23">
        <f t="shared" si="18"/>
        <v>0</v>
      </c>
      <c r="AL23">
        <f t="shared" si="19"/>
        <v>0</v>
      </c>
      <c r="AM23">
        <f t="shared" si="20"/>
        <v>0</v>
      </c>
      <c r="AN23">
        <f t="shared" si="21"/>
        <v>0</v>
      </c>
      <c r="AO23">
        <f t="shared" si="22"/>
        <v>0</v>
      </c>
      <c r="AP23">
        <f t="shared" si="23"/>
        <v>0</v>
      </c>
      <c r="AQ23">
        <f t="shared" si="24"/>
        <v>0</v>
      </c>
      <c r="AR23">
        <f t="shared" si="25"/>
        <v>0</v>
      </c>
      <c r="AS23" s="15">
        <f t="shared" si="26"/>
        <v>95</v>
      </c>
      <c r="AV23" s="16">
        <v>7</v>
      </c>
      <c r="AW23" s="17" t="s">
        <v>45</v>
      </c>
      <c r="AX23" s="16">
        <v>177.1</v>
      </c>
      <c r="AY23" s="16">
        <v>-1.5</v>
      </c>
      <c r="AZ23" s="18" t="s">
        <v>54</v>
      </c>
    </row>
    <row r="24" spans="1:52" ht="19.95" customHeight="1" x14ac:dyDescent="0.3">
      <c r="A24" s="10">
        <v>6</v>
      </c>
      <c r="B24" s="27" t="s">
        <v>57</v>
      </c>
      <c r="C24" s="33" t="s">
        <v>115</v>
      </c>
      <c r="D24" s="43">
        <v>143.4</v>
      </c>
      <c r="E24" s="30"/>
      <c r="F24" s="26"/>
      <c r="G24" s="26">
        <v>48.91</v>
      </c>
      <c r="H24" s="12">
        <v>20</v>
      </c>
      <c r="I24" s="26"/>
      <c r="J24" s="13"/>
      <c r="K24" s="26"/>
      <c r="L24" s="13"/>
      <c r="M24" s="12"/>
      <c r="N24" s="13"/>
      <c r="O24" s="12"/>
      <c r="P24" s="13"/>
      <c r="Q24" s="12"/>
      <c r="R24" s="13"/>
      <c r="S24" s="12"/>
      <c r="T24" s="13"/>
      <c r="U24" s="12"/>
      <c r="V24" s="13"/>
      <c r="W24" s="12"/>
      <c r="X24" s="13"/>
      <c r="Y24" s="12"/>
      <c r="Z24" s="13"/>
      <c r="AA24" s="12"/>
      <c r="AB24" s="13"/>
      <c r="AC24" s="13"/>
      <c r="AD24" s="13"/>
      <c r="AE24" s="14">
        <f>IF(AS24=0,"",SUM(AF24:AR24)/AS24)</f>
        <v>48.91</v>
      </c>
      <c r="AF24">
        <f t="shared" si="13"/>
        <v>0</v>
      </c>
      <c r="AG24">
        <f t="shared" si="14"/>
        <v>978.19999999999993</v>
      </c>
      <c r="AH24">
        <f t="shared" si="15"/>
        <v>0</v>
      </c>
      <c r="AI24">
        <f t="shared" si="16"/>
        <v>0</v>
      </c>
      <c r="AJ24">
        <f t="shared" si="17"/>
        <v>0</v>
      </c>
      <c r="AK24">
        <f t="shared" si="18"/>
        <v>0</v>
      </c>
      <c r="AL24">
        <f t="shared" si="19"/>
        <v>0</v>
      </c>
      <c r="AM24">
        <f t="shared" si="20"/>
        <v>0</v>
      </c>
      <c r="AN24">
        <f t="shared" si="21"/>
        <v>0</v>
      </c>
      <c r="AO24">
        <f t="shared" si="22"/>
        <v>0</v>
      </c>
      <c r="AP24">
        <f t="shared" si="23"/>
        <v>0</v>
      </c>
      <c r="AQ24">
        <f t="shared" si="24"/>
        <v>0</v>
      </c>
      <c r="AR24">
        <f t="shared" si="25"/>
        <v>0</v>
      </c>
      <c r="AS24" s="15">
        <f t="shared" si="26"/>
        <v>20</v>
      </c>
      <c r="AV24" s="16">
        <v>14</v>
      </c>
      <c r="AW24" s="17" t="s">
        <v>45</v>
      </c>
      <c r="AX24" s="16">
        <v>164.2</v>
      </c>
      <c r="AY24" s="16">
        <v>-1.2</v>
      </c>
      <c r="AZ24" s="18" t="s">
        <v>51</v>
      </c>
    </row>
    <row r="25" spans="1:52" ht="19.95" customHeight="1" x14ac:dyDescent="0.3">
      <c r="A25" s="10">
        <v>7</v>
      </c>
      <c r="B25" s="27" t="s">
        <v>57</v>
      </c>
      <c r="C25" s="33" t="s">
        <v>121</v>
      </c>
      <c r="D25" s="43">
        <v>109.4</v>
      </c>
      <c r="E25" s="30"/>
      <c r="F25" s="26"/>
      <c r="G25" s="26">
        <v>47.5</v>
      </c>
      <c r="H25" s="12">
        <v>20</v>
      </c>
      <c r="I25" s="26">
        <v>49.58</v>
      </c>
      <c r="J25" s="13">
        <v>24</v>
      </c>
      <c r="K25" s="26">
        <v>47.22</v>
      </c>
      <c r="L25" s="13">
        <v>24</v>
      </c>
      <c r="M25" s="12"/>
      <c r="N25" s="13"/>
      <c r="O25" s="12"/>
      <c r="P25" s="13"/>
      <c r="Q25" s="12"/>
      <c r="R25" s="13"/>
      <c r="S25" s="12"/>
      <c r="T25" s="13"/>
      <c r="U25" s="12"/>
      <c r="V25" s="13"/>
      <c r="W25" s="12"/>
      <c r="X25" s="13"/>
      <c r="Y25" s="12"/>
      <c r="Z25" s="13"/>
      <c r="AA25" s="12"/>
      <c r="AB25" s="13"/>
      <c r="AC25" s="13"/>
      <c r="AD25" s="13"/>
      <c r="AE25" s="14">
        <f>IF(AS25=0,"",SUM(AF25:AR25)/AS25)</f>
        <v>48.135294117647057</v>
      </c>
      <c r="AF25">
        <f t="shared" si="13"/>
        <v>0</v>
      </c>
      <c r="AG25">
        <f t="shared" si="14"/>
        <v>950</v>
      </c>
      <c r="AH25">
        <f t="shared" si="15"/>
        <v>1189.92</v>
      </c>
      <c r="AI25">
        <f t="shared" si="16"/>
        <v>1133.28</v>
      </c>
      <c r="AJ25">
        <f t="shared" si="17"/>
        <v>0</v>
      </c>
      <c r="AK25">
        <f t="shared" si="18"/>
        <v>0</v>
      </c>
      <c r="AL25">
        <f t="shared" si="19"/>
        <v>0</v>
      </c>
      <c r="AM25">
        <f t="shared" si="20"/>
        <v>0</v>
      </c>
      <c r="AN25">
        <f t="shared" si="21"/>
        <v>0</v>
      </c>
      <c r="AO25">
        <f t="shared" si="22"/>
        <v>0</v>
      </c>
      <c r="AP25">
        <f t="shared" si="23"/>
        <v>0</v>
      </c>
      <c r="AQ25">
        <f t="shared" si="24"/>
        <v>0</v>
      </c>
      <c r="AR25">
        <f t="shared" si="25"/>
        <v>0</v>
      </c>
      <c r="AS25" s="15">
        <f t="shared" si="26"/>
        <v>68</v>
      </c>
      <c r="AV25" s="16">
        <v>2</v>
      </c>
      <c r="AW25" s="17" t="s">
        <v>45</v>
      </c>
      <c r="AX25" s="16">
        <v>184.6</v>
      </c>
      <c r="AY25" s="16">
        <v>-0.6</v>
      </c>
      <c r="AZ25" s="18" t="s">
        <v>48</v>
      </c>
    </row>
    <row r="26" spans="1:52" ht="19.95" customHeight="1" x14ac:dyDescent="0.3">
      <c r="A26" s="10">
        <v>8</v>
      </c>
      <c r="B26" s="27" t="s">
        <v>57</v>
      </c>
      <c r="C26" s="33" t="s">
        <v>117</v>
      </c>
      <c r="D26" s="43">
        <v>107</v>
      </c>
      <c r="E26" s="30">
        <v>42.19</v>
      </c>
      <c r="F26" s="26">
        <v>24</v>
      </c>
      <c r="G26" s="26">
        <v>49.17</v>
      </c>
      <c r="H26" s="12">
        <v>20</v>
      </c>
      <c r="I26" s="26">
        <v>50.42</v>
      </c>
      <c r="J26" s="13">
        <v>24</v>
      </c>
      <c r="K26" s="26"/>
      <c r="L26" s="13"/>
      <c r="M26" s="12"/>
      <c r="N26" s="13"/>
      <c r="O26" s="12"/>
      <c r="P26" s="13"/>
      <c r="Q26" s="12"/>
      <c r="R26" s="13"/>
      <c r="S26" s="12"/>
      <c r="T26" s="13"/>
      <c r="U26" s="12"/>
      <c r="V26" s="13"/>
      <c r="W26" s="12"/>
      <c r="X26" s="13"/>
      <c r="Y26" s="12"/>
      <c r="Z26" s="13"/>
      <c r="AA26" s="12"/>
      <c r="AB26" s="13"/>
      <c r="AC26" s="13"/>
      <c r="AD26" s="13"/>
      <c r="AE26" s="14">
        <f>IF(AS26=0,"",SUM(AF26:AR26)/AS26)</f>
        <v>47.14764705882353</v>
      </c>
      <c r="AF26">
        <f t="shared" si="13"/>
        <v>1012.56</v>
      </c>
      <c r="AG26">
        <f t="shared" si="14"/>
        <v>983.40000000000009</v>
      </c>
      <c r="AH26">
        <f t="shared" si="15"/>
        <v>1210.08</v>
      </c>
      <c r="AI26">
        <f t="shared" si="16"/>
        <v>0</v>
      </c>
      <c r="AJ26">
        <f t="shared" si="17"/>
        <v>0</v>
      </c>
      <c r="AK26">
        <f t="shared" si="18"/>
        <v>0</v>
      </c>
      <c r="AL26">
        <f t="shared" si="19"/>
        <v>0</v>
      </c>
      <c r="AM26">
        <f t="shared" si="20"/>
        <v>0</v>
      </c>
      <c r="AN26">
        <f t="shared" si="21"/>
        <v>0</v>
      </c>
      <c r="AO26">
        <f t="shared" si="22"/>
        <v>0</v>
      </c>
      <c r="AP26">
        <f t="shared" si="23"/>
        <v>0</v>
      </c>
      <c r="AQ26">
        <f t="shared" si="24"/>
        <v>0</v>
      </c>
      <c r="AR26">
        <f t="shared" si="25"/>
        <v>0</v>
      </c>
      <c r="AS26" s="15">
        <f t="shared" si="26"/>
        <v>68</v>
      </c>
      <c r="AV26" s="16">
        <v>5</v>
      </c>
      <c r="AW26" s="17" t="s">
        <v>45</v>
      </c>
      <c r="AX26" s="16">
        <v>180</v>
      </c>
      <c r="AY26" s="16">
        <v>-1.6</v>
      </c>
      <c r="AZ26" s="18" t="s">
        <v>46</v>
      </c>
    </row>
    <row r="27" spans="1:52" ht="19.95" hidden="1" customHeight="1" x14ac:dyDescent="0.3">
      <c r="A27" s="10">
        <v>9</v>
      </c>
      <c r="B27" s="27" t="s">
        <v>57</v>
      </c>
      <c r="C27" s="33" t="s">
        <v>79</v>
      </c>
      <c r="D27" s="31">
        <v>140.80000000000001</v>
      </c>
      <c r="E27" s="30"/>
      <c r="F27" s="26"/>
      <c r="G27" s="26"/>
      <c r="H27" s="12"/>
      <c r="I27" s="26">
        <v>40.1</v>
      </c>
      <c r="J27" s="13">
        <v>24</v>
      </c>
      <c r="K27" s="26">
        <v>43.33</v>
      </c>
      <c r="L27" s="13">
        <v>24</v>
      </c>
      <c r="M27" s="12"/>
      <c r="N27" s="13"/>
      <c r="O27" s="12">
        <v>47.92</v>
      </c>
      <c r="P27" s="13">
        <v>24</v>
      </c>
      <c r="Q27" s="12"/>
      <c r="R27" s="13"/>
      <c r="S27" s="12"/>
      <c r="T27" s="13"/>
      <c r="U27" s="12"/>
      <c r="V27" s="13"/>
      <c r="W27" s="12"/>
      <c r="X27" s="13"/>
      <c r="Y27" s="12"/>
      <c r="Z27" s="13"/>
      <c r="AA27" s="12"/>
      <c r="AB27" s="13"/>
      <c r="AC27" s="13"/>
      <c r="AD27" s="13"/>
      <c r="AE27" s="14">
        <f>IF(AS27=0,"",SUM(AF27:AR27)/AS27)</f>
        <v>43.783333333333331</v>
      </c>
      <c r="AF27">
        <f t="shared" ref="AF27:AF35" si="27">E27*F27</f>
        <v>0</v>
      </c>
      <c r="AG27">
        <f t="shared" ref="AG27:AG35" si="28">G27*H27</f>
        <v>0</v>
      </c>
      <c r="AH27">
        <f t="shared" ref="AH27:AH35" si="29">I27*J27</f>
        <v>962.40000000000009</v>
      </c>
      <c r="AI27">
        <f t="shared" ref="AI27:AI35" si="30">K27*L27</f>
        <v>1039.92</v>
      </c>
      <c r="AJ27">
        <f t="shared" ref="AJ27:AJ35" si="31">M27*N27</f>
        <v>0</v>
      </c>
      <c r="AK27">
        <f t="shared" ref="AK27:AK35" si="32">O27*P27</f>
        <v>1150.08</v>
      </c>
      <c r="AL27">
        <f t="shared" ref="AL27:AL35" si="33">Q27*R27</f>
        <v>0</v>
      </c>
      <c r="AM27">
        <f t="shared" ref="AM27:AM35" si="34">S27*T27</f>
        <v>0</v>
      </c>
      <c r="AN27">
        <f t="shared" ref="AN27:AN35" si="35">U27*V27</f>
        <v>0</v>
      </c>
      <c r="AO27">
        <f t="shared" ref="AO27:AO35" si="36">W27*X27</f>
        <v>0</v>
      </c>
      <c r="AP27">
        <f t="shared" ref="AP27:AP35" si="37">Y27*Z27</f>
        <v>0</v>
      </c>
      <c r="AQ27">
        <f t="shared" ref="AQ27:AQ35" si="38">AA27*AB27</f>
        <v>0</v>
      </c>
      <c r="AR27">
        <f t="shared" ref="AR27:AR35" si="39">AC27*AD27</f>
        <v>0</v>
      </c>
      <c r="AS27" s="15">
        <f t="shared" ref="AS27:AS35" si="40">F27+H27+J27+L27+N27+P27+R27+T27+V27+X27+Z27+AB27+AD27</f>
        <v>72</v>
      </c>
      <c r="AV27" s="16">
        <v>1</v>
      </c>
      <c r="AW27" s="17" t="s">
        <v>45</v>
      </c>
      <c r="AX27" s="16">
        <v>185</v>
      </c>
      <c r="AY27" s="16">
        <v>2.6</v>
      </c>
      <c r="AZ27" s="18" t="s">
        <v>53</v>
      </c>
    </row>
    <row r="28" spans="1:52" ht="19.95" customHeight="1" x14ac:dyDescent="0.3">
      <c r="A28" s="10">
        <v>9</v>
      </c>
      <c r="B28" s="27" t="s">
        <v>57</v>
      </c>
      <c r="C28" s="33" t="s">
        <v>80</v>
      </c>
      <c r="D28" s="31">
        <v>155.4</v>
      </c>
      <c r="E28" s="30">
        <v>51.88</v>
      </c>
      <c r="F28" s="26">
        <v>20</v>
      </c>
      <c r="G28" s="26">
        <v>48.91</v>
      </c>
      <c r="H28" s="12">
        <v>20</v>
      </c>
      <c r="I28" s="26"/>
      <c r="J28" s="13"/>
      <c r="K28" s="26">
        <v>41.67</v>
      </c>
      <c r="L28" s="13">
        <v>24</v>
      </c>
      <c r="M28" s="12"/>
      <c r="N28" s="13"/>
      <c r="O28" s="12"/>
      <c r="P28" s="13"/>
      <c r="Q28" s="12"/>
      <c r="R28" s="13"/>
      <c r="S28" s="12"/>
      <c r="T28" s="13"/>
      <c r="U28" s="12"/>
      <c r="V28" s="13"/>
      <c r="W28" s="12"/>
      <c r="X28" s="13"/>
      <c r="Y28" s="12"/>
      <c r="Z28" s="13"/>
      <c r="AA28" s="12"/>
      <c r="AB28" s="13"/>
      <c r="AC28" s="13"/>
      <c r="AD28" s="13"/>
      <c r="AE28" s="14">
        <f>IF(AS28=0,"",SUM(AF28:AR28)/AS28)</f>
        <v>47.123125000000002</v>
      </c>
      <c r="AF28">
        <f t="shared" si="27"/>
        <v>1037.6000000000001</v>
      </c>
      <c r="AG28">
        <f t="shared" si="28"/>
        <v>978.19999999999993</v>
      </c>
      <c r="AH28">
        <f t="shared" si="29"/>
        <v>0</v>
      </c>
      <c r="AI28">
        <f t="shared" si="30"/>
        <v>1000.08</v>
      </c>
      <c r="AJ28">
        <f t="shared" si="31"/>
        <v>0</v>
      </c>
      <c r="AK28">
        <f t="shared" si="32"/>
        <v>0</v>
      </c>
      <c r="AL28">
        <f t="shared" si="33"/>
        <v>0</v>
      </c>
      <c r="AM28">
        <f t="shared" si="34"/>
        <v>0</v>
      </c>
      <c r="AN28">
        <f t="shared" si="35"/>
        <v>0</v>
      </c>
      <c r="AO28">
        <f t="shared" si="36"/>
        <v>0</v>
      </c>
      <c r="AP28">
        <f t="shared" si="37"/>
        <v>0</v>
      </c>
      <c r="AQ28">
        <f t="shared" si="38"/>
        <v>0</v>
      </c>
      <c r="AR28">
        <f t="shared" si="39"/>
        <v>0</v>
      </c>
      <c r="AS28" s="15">
        <f t="shared" si="40"/>
        <v>64</v>
      </c>
      <c r="AV28" s="16"/>
      <c r="AW28" s="17"/>
      <c r="AX28" s="16"/>
      <c r="AY28" s="16"/>
      <c r="AZ28" s="18"/>
    </row>
    <row r="29" spans="1:52" ht="19.95" customHeight="1" x14ac:dyDescent="0.3">
      <c r="A29" s="10">
        <v>10</v>
      </c>
      <c r="B29" s="27" t="s">
        <v>57</v>
      </c>
      <c r="C29" s="33" t="s">
        <v>118</v>
      </c>
      <c r="D29" s="43">
        <v>103.9</v>
      </c>
      <c r="E29" s="30">
        <v>46.88</v>
      </c>
      <c r="F29" s="26">
        <v>20</v>
      </c>
      <c r="G29" s="26">
        <v>41.25</v>
      </c>
      <c r="H29" s="12">
        <v>20</v>
      </c>
      <c r="I29" s="26">
        <v>47.5</v>
      </c>
      <c r="J29" s="13">
        <v>24</v>
      </c>
      <c r="K29" s="26"/>
      <c r="L29" s="13"/>
      <c r="M29" s="12"/>
      <c r="N29" s="13"/>
      <c r="O29" s="12"/>
      <c r="P29" s="13"/>
      <c r="Q29" s="12"/>
      <c r="R29" s="13"/>
      <c r="S29" s="12"/>
      <c r="T29" s="13"/>
      <c r="U29" s="12"/>
      <c r="V29" s="13"/>
      <c r="W29" s="12"/>
      <c r="X29" s="13"/>
      <c r="Y29" s="12"/>
      <c r="Z29" s="13"/>
      <c r="AA29" s="12"/>
      <c r="AB29" s="13"/>
      <c r="AC29" s="13"/>
      <c r="AD29" s="13"/>
      <c r="AE29" s="14">
        <f>IF(AS29=0,"",SUM(AF29:AR29)/AS29)</f>
        <v>45.353124999999999</v>
      </c>
      <c r="AF29">
        <f t="shared" si="27"/>
        <v>937.6</v>
      </c>
      <c r="AG29">
        <f t="shared" si="28"/>
        <v>825</v>
      </c>
      <c r="AH29">
        <f t="shared" si="29"/>
        <v>1140</v>
      </c>
      <c r="AI29">
        <f t="shared" si="30"/>
        <v>0</v>
      </c>
      <c r="AJ29">
        <f t="shared" si="31"/>
        <v>0</v>
      </c>
      <c r="AK29">
        <f t="shared" si="32"/>
        <v>0</v>
      </c>
      <c r="AL29">
        <f t="shared" si="33"/>
        <v>0</v>
      </c>
      <c r="AM29">
        <f t="shared" si="34"/>
        <v>0</v>
      </c>
      <c r="AN29">
        <f t="shared" si="35"/>
        <v>0</v>
      </c>
      <c r="AO29">
        <f t="shared" si="36"/>
        <v>0</v>
      </c>
      <c r="AP29">
        <f t="shared" si="37"/>
        <v>0</v>
      </c>
      <c r="AQ29">
        <f t="shared" si="38"/>
        <v>0</v>
      </c>
      <c r="AR29">
        <f t="shared" si="39"/>
        <v>0</v>
      </c>
      <c r="AS29" s="15">
        <f t="shared" si="40"/>
        <v>64</v>
      </c>
      <c r="AV29" s="16"/>
      <c r="AW29" s="17"/>
      <c r="AX29" s="16"/>
      <c r="AY29" s="16"/>
      <c r="AZ29" s="18"/>
    </row>
    <row r="30" spans="1:52" ht="19.95" hidden="1" customHeight="1" x14ac:dyDescent="0.3">
      <c r="A30" s="10">
        <v>12</v>
      </c>
      <c r="B30" s="27" t="s">
        <v>57</v>
      </c>
      <c r="C30" s="33" t="s">
        <v>114</v>
      </c>
      <c r="D30" s="43">
        <v>147</v>
      </c>
      <c r="E30" s="30"/>
      <c r="F30" s="26"/>
      <c r="G30" s="26"/>
      <c r="H30" s="12"/>
      <c r="I30" s="26"/>
      <c r="J30" s="13"/>
      <c r="K30" s="26"/>
      <c r="L30" s="13"/>
      <c r="M30" s="12"/>
      <c r="N30" s="13"/>
      <c r="O30" s="12"/>
      <c r="P30" s="13"/>
      <c r="Q30" s="12"/>
      <c r="R30" s="13"/>
      <c r="S30" s="12"/>
      <c r="T30" s="13"/>
      <c r="U30" s="12"/>
      <c r="V30" s="13"/>
      <c r="W30" s="12"/>
      <c r="X30" s="13"/>
      <c r="Y30" s="12"/>
      <c r="Z30" s="13"/>
      <c r="AA30" s="12"/>
      <c r="AB30" s="13"/>
      <c r="AC30" s="13"/>
      <c r="AD30" s="13"/>
      <c r="AE30" s="14" t="str">
        <f>IF(AS30=0,"",SUM(AF30:AR30)/AS30)</f>
        <v/>
      </c>
      <c r="AF30">
        <f t="shared" si="27"/>
        <v>0</v>
      </c>
      <c r="AG30">
        <f t="shared" si="28"/>
        <v>0</v>
      </c>
      <c r="AH30">
        <f t="shared" si="29"/>
        <v>0</v>
      </c>
      <c r="AI30">
        <f t="shared" si="30"/>
        <v>0</v>
      </c>
      <c r="AJ30">
        <f t="shared" si="31"/>
        <v>0</v>
      </c>
      <c r="AK30">
        <f t="shared" si="32"/>
        <v>0</v>
      </c>
      <c r="AL30">
        <f t="shared" si="33"/>
        <v>0</v>
      </c>
      <c r="AM30">
        <f t="shared" si="34"/>
        <v>0</v>
      </c>
      <c r="AN30">
        <f t="shared" si="35"/>
        <v>0</v>
      </c>
      <c r="AO30">
        <f t="shared" si="36"/>
        <v>0</v>
      </c>
      <c r="AP30">
        <f t="shared" si="37"/>
        <v>0</v>
      </c>
      <c r="AQ30">
        <f t="shared" si="38"/>
        <v>0</v>
      </c>
      <c r="AR30">
        <f t="shared" si="39"/>
        <v>0</v>
      </c>
      <c r="AS30" s="15">
        <f t="shared" si="40"/>
        <v>0</v>
      </c>
      <c r="AV30" s="16"/>
      <c r="AW30" s="17"/>
      <c r="AX30" s="16"/>
      <c r="AY30" s="16"/>
      <c r="AZ30" s="18"/>
    </row>
    <row r="31" spans="1:52" ht="19.95" customHeight="1" x14ac:dyDescent="0.3">
      <c r="A31" s="10">
        <v>11</v>
      </c>
      <c r="B31" s="27" t="s">
        <v>57</v>
      </c>
      <c r="C31" s="33" t="s">
        <v>73</v>
      </c>
      <c r="D31" s="31">
        <v>135.80000000000001</v>
      </c>
      <c r="E31" s="30"/>
      <c r="F31" s="26"/>
      <c r="G31" s="26"/>
      <c r="H31" s="12"/>
      <c r="I31" s="26">
        <v>35.83</v>
      </c>
      <c r="J31" s="13">
        <v>24</v>
      </c>
      <c r="K31" s="26">
        <v>53.47</v>
      </c>
      <c r="L31" s="13">
        <v>24</v>
      </c>
      <c r="M31" s="12"/>
      <c r="N31" s="13"/>
      <c r="O31" s="12"/>
      <c r="P31" s="13"/>
      <c r="Q31" s="12"/>
      <c r="R31" s="13"/>
      <c r="S31" s="12"/>
      <c r="T31" s="13"/>
      <c r="U31" s="12"/>
      <c r="V31" s="13"/>
      <c r="W31" s="12"/>
      <c r="X31" s="13"/>
      <c r="Y31" s="12"/>
      <c r="Z31" s="13"/>
      <c r="AA31" s="12"/>
      <c r="AB31" s="13"/>
      <c r="AC31" s="13"/>
      <c r="AD31" s="13"/>
      <c r="AE31" s="14">
        <f>IF(AS31=0,"",SUM(AF31:AR31)/AS31)</f>
        <v>44.65</v>
      </c>
      <c r="AF31">
        <f t="shared" si="27"/>
        <v>0</v>
      </c>
      <c r="AG31">
        <f t="shared" si="28"/>
        <v>0</v>
      </c>
      <c r="AH31">
        <f t="shared" si="29"/>
        <v>859.92</v>
      </c>
      <c r="AI31">
        <f t="shared" si="30"/>
        <v>1283.28</v>
      </c>
      <c r="AJ31">
        <f t="shared" si="31"/>
        <v>0</v>
      </c>
      <c r="AK31">
        <f t="shared" si="32"/>
        <v>0</v>
      </c>
      <c r="AL31">
        <f t="shared" si="33"/>
        <v>0</v>
      </c>
      <c r="AM31">
        <f t="shared" si="34"/>
        <v>0</v>
      </c>
      <c r="AN31">
        <f t="shared" si="35"/>
        <v>0</v>
      </c>
      <c r="AO31">
        <f t="shared" si="36"/>
        <v>0</v>
      </c>
      <c r="AP31">
        <f t="shared" si="37"/>
        <v>0</v>
      </c>
      <c r="AQ31">
        <f t="shared" si="38"/>
        <v>0</v>
      </c>
      <c r="AR31">
        <f t="shared" si="39"/>
        <v>0</v>
      </c>
      <c r="AS31" s="15">
        <f t="shared" si="40"/>
        <v>48</v>
      </c>
      <c r="AV31" s="16"/>
      <c r="AW31" s="17"/>
      <c r="AX31" s="16"/>
      <c r="AY31" s="18"/>
      <c r="AZ31" s="18"/>
    </row>
    <row r="32" spans="1:52" ht="19.95" hidden="1" customHeight="1" x14ac:dyDescent="0.3">
      <c r="A32" s="10">
        <v>14</v>
      </c>
      <c r="B32" s="27" t="s">
        <v>57</v>
      </c>
      <c r="C32" s="33" t="s">
        <v>116</v>
      </c>
      <c r="D32" s="43">
        <v>125.8</v>
      </c>
      <c r="E32" s="30"/>
      <c r="F32" s="26"/>
      <c r="G32" s="26"/>
      <c r="H32" s="12"/>
      <c r="I32" s="26"/>
      <c r="J32" s="13"/>
      <c r="K32" s="26"/>
      <c r="L32" s="13"/>
      <c r="M32" s="12"/>
      <c r="N32" s="13"/>
      <c r="O32" s="12"/>
      <c r="P32" s="13"/>
      <c r="Q32" s="12"/>
      <c r="R32" s="13"/>
      <c r="S32" s="12"/>
      <c r="T32" s="13"/>
      <c r="U32" s="12"/>
      <c r="V32" s="13"/>
      <c r="W32" s="12"/>
      <c r="X32" s="13"/>
      <c r="Y32" s="12"/>
      <c r="Z32" s="13"/>
      <c r="AA32" s="12"/>
      <c r="AB32" s="13"/>
      <c r="AC32" s="13"/>
      <c r="AD32" s="13"/>
      <c r="AE32" s="14" t="str">
        <f>IF(AS32=0,"",SUM(AF32:AR32)/AS32)</f>
        <v/>
      </c>
      <c r="AF32">
        <f t="shared" si="27"/>
        <v>0</v>
      </c>
      <c r="AG32">
        <f t="shared" si="28"/>
        <v>0</v>
      </c>
      <c r="AH32">
        <f t="shared" si="29"/>
        <v>0</v>
      </c>
      <c r="AI32">
        <f t="shared" si="30"/>
        <v>0</v>
      </c>
      <c r="AJ32">
        <f t="shared" si="31"/>
        <v>0</v>
      </c>
      <c r="AK32">
        <f t="shared" si="32"/>
        <v>0</v>
      </c>
      <c r="AL32">
        <f t="shared" si="33"/>
        <v>0</v>
      </c>
      <c r="AM32">
        <f t="shared" si="34"/>
        <v>0</v>
      </c>
      <c r="AN32">
        <f t="shared" si="35"/>
        <v>0</v>
      </c>
      <c r="AO32">
        <f t="shared" si="36"/>
        <v>0</v>
      </c>
      <c r="AP32">
        <f t="shared" si="37"/>
        <v>0</v>
      </c>
      <c r="AQ32">
        <f t="shared" si="38"/>
        <v>0</v>
      </c>
      <c r="AR32">
        <f t="shared" si="39"/>
        <v>0</v>
      </c>
      <c r="AS32" s="15">
        <f t="shared" si="40"/>
        <v>0</v>
      </c>
      <c r="AV32" s="16"/>
      <c r="AW32" s="17"/>
      <c r="AX32" s="16"/>
      <c r="AY32" s="16"/>
      <c r="AZ32" s="18"/>
    </row>
    <row r="33" spans="1:52" ht="19.95" customHeight="1" x14ac:dyDescent="0.3">
      <c r="A33" s="10">
        <v>12</v>
      </c>
      <c r="B33" s="27" t="s">
        <v>57</v>
      </c>
      <c r="C33" s="33" t="s">
        <v>76</v>
      </c>
      <c r="D33" s="31">
        <v>150.19999999999999</v>
      </c>
      <c r="E33" s="30">
        <v>41.25</v>
      </c>
      <c r="F33" s="26">
        <v>20</v>
      </c>
      <c r="G33" s="26">
        <v>34.75</v>
      </c>
      <c r="H33" s="12">
        <v>20</v>
      </c>
      <c r="I33" s="26">
        <v>53.33</v>
      </c>
      <c r="J33" s="13">
        <v>24</v>
      </c>
      <c r="K33" s="26"/>
      <c r="L33" s="13"/>
      <c r="M33" s="12"/>
      <c r="N33" s="13"/>
      <c r="O33" s="12"/>
      <c r="P33" s="13"/>
      <c r="Q33" s="12"/>
      <c r="R33" s="13"/>
      <c r="S33" s="12"/>
      <c r="T33" s="13"/>
      <c r="U33" s="12"/>
      <c r="V33" s="13"/>
      <c r="W33" s="12"/>
      <c r="X33" s="13"/>
      <c r="Y33" s="12"/>
      <c r="Z33" s="13"/>
      <c r="AA33" s="12"/>
      <c r="AB33" s="13"/>
      <c r="AC33" s="13"/>
      <c r="AD33" s="13"/>
      <c r="AE33" s="14">
        <f>IF(AS33=0,"",SUM(AF33:AR33)/AS33)</f>
        <v>43.748750000000001</v>
      </c>
      <c r="AF33">
        <f t="shared" si="27"/>
        <v>825</v>
      </c>
      <c r="AG33">
        <f t="shared" si="28"/>
        <v>695</v>
      </c>
      <c r="AH33">
        <f t="shared" si="29"/>
        <v>1279.92</v>
      </c>
      <c r="AI33">
        <f t="shared" si="30"/>
        <v>0</v>
      </c>
      <c r="AJ33">
        <f t="shared" si="31"/>
        <v>0</v>
      </c>
      <c r="AK33">
        <f t="shared" si="32"/>
        <v>0</v>
      </c>
      <c r="AL33">
        <f t="shared" si="33"/>
        <v>0</v>
      </c>
      <c r="AM33">
        <f t="shared" si="34"/>
        <v>0</v>
      </c>
      <c r="AN33">
        <f t="shared" si="35"/>
        <v>0</v>
      </c>
      <c r="AO33">
        <f t="shared" si="36"/>
        <v>0</v>
      </c>
      <c r="AP33">
        <f t="shared" si="37"/>
        <v>0</v>
      </c>
      <c r="AQ33">
        <f t="shared" si="38"/>
        <v>0</v>
      </c>
      <c r="AR33">
        <f t="shared" si="39"/>
        <v>0</v>
      </c>
      <c r="AS33" s="15">
        <f t="shared" si="40"/>
        <v>64</v>
      </c>
      <c r="AV33" s="16"/>
      <c r="AW33" s="17"/>
      <c r="AX33" s="16"/>
      <c r="AY33" s="16"/>
      <c r="AZ33" s="18"/>
    </row>
    <row r="34" spans="1:52" ht="19.95" customHeight="1" x14ac:dyDescent="0.3">
      <c r="A34" s="10">
        <v>13</v>
      </c>
      <c r="B34" s="27" t="s">
        <v>57</v>
      </c>
      <c r="C34" s="44" t="s">
        <v>69</v>
      </c>
      <c r="D34" s="42">
        <v>154.19999999999999</v>
      </c>
      <c r="E34" s="30">
        <v>48.13</v>
      </c>
      <c r="F34" s="26">
        <v>20</v>
      </c>
      <c r="G34" s="26">
        <v>37.19</v>
      </c>
      <c r="H34" s="12">
        <v>24</v>
      </c>
      <c r="I34" s="26">
        <v>38.33</v>
      </c>
      <c r="J34" s="13">
        <v>24</v>
      </c>
      <c r="K34" s="26"/>
      <c r="L34" s="13"/>
      <c r="M34" s="12"/>
      <c r="N34" s="13"/>
      <c r="O34" s="12"/>
      <c r="P34" s="13"/>
      <c r="Q34" s="12"/>
      <c r="R34" s="13"/>
      <c r="S34" s="12"/>
      <c r="T34" s="13"/>
      <c r="U34" s="12"/>
      <c r="V34" s="13"/>
      <c r="W34" s="12"/>
      <c r="X34" s="13"/>
      <c r="Y34" s="12"/>
      <c r="Z34" s="13"/>
      <c r="AA34" s="12"/>
      <c r="AB34" s="13"/>
      <c r="AC34" s="13"/>
      <c r="AD34" s="13"/>
      <c r="AE34" s="14">
        <f>IF(AS34=0,"",SUM(AF34:AR34)/AS34)</f>
        <v>40.81</v>
      </c>
      <c r="AF34">
        <f t="shared" si="27"/>
        <v>962.6</v>
      </c>
      <c r="AG34">
        <f t="shared" si="28"/>
        <v>892.56</v>
      </c>
      <c r="AH34">
        <f t="shared" si="29"/>
        <v>919.92</v>
      </c>
      <c r="AI34">
        <f t="shared" si="30"/>
        <v>0</v>
      </c>
      <c r="AJ34">
        <f t="shared" si="31"/>
        <v>0</v>
      </c>
      <c r="AK34">
        <f t="shared" si="32"/>
        <v>0</v>
      </c>
      <c r="AL34">
        <f t="shared" si="33"/>
        <v>0</v>
      </c>
      <c r="AM34">
        <f t="shared" si="34"/>
        <v>0</v>
      </c>
      <c r="AN34">
        <f t="shared" si="35"/>
        <v>0</v>
      </c>
      <c r="AO34">
        <f t="shared" si="36"/>
        <v>0</v>
      </c>
      <c r="AP34">
        <f t="shared" si="37"/>
        <v>0</v>
      </c>
      <c r="AQ34">
        <f t="shared" si="38"/>
        <v>0</v>
      </c>
      <c r="AR34">
        <f t="shared" si="39"/>
        <v>0</v>
      </c>
      <c r="AS34" s="15">
        <f t="shared" si="40"/>
        <v>68</v>
      </c>
      <c r="AV34" s="16"/>
      <c r="AW34" s="17"/>
      <c r="AX34" s="16"/>
      <c r="AY34" s="16"/>
      <c r="AZ34" s="18"/>
    </row>
    <row r="35" spans="1:52" ht="19.95" customHeight="1" x14ac:dyDescent="0.3">
      <c r="A35" s="10">
        <v>14</v>
      </c>
      <c r="B35" s="27" t="s">
        <v>57</v>
      </c>
      <c r="C35" s="33" t="s">
        <v>78</v>
      </c>
      <c r="D35" s="31">
        <v>135</v>
      </c>
      <c r="E35" s="30">
        <v>41.67</v>
      </c>
      <c r="F35" s="26">
        <v>24</v>
      </c>
      <c r="G35" s="26">
        <v>39.270000000000003</v>
      </c>
      <c r="H35" s="12">
        <v>24</v>
      </c>
      <c r="I35" s="26">
        <v>32.92</v>
      </c>
      <c r="J35" s="13">
        <v>24</v>
      </c>
      <c r="K35" s="12">
        <v>44.44</v>
      </c>
      <c r="L35" s="13">
        <v>24</v>
      </c>
      <c r="M35" s="12"/>
      <c r="N35" s="13"/>
      <c r="O35" s="12"/>
      <c r="P35" s="13"/>
      <c r="Q35" s="12"/>
      <c r="R35" s="13"/>
      <c r="S35" s="12"/>
      <c r="T35" s="13"/>
      <c r="U35" s="12"/>
      <c r="V35" s="13"/>
      <c r="W35" s="12"/>
      <c r="X35" s="13"/>
      <c r="Y35" s="12"/>
      <c r="Z35" s="13"/>
      <c r="AA35" s="12"/>
      <c r="AB35" s="13"/>
      <c r="AC35" s="13"/>
      <c r="AD35" s="13"/>
      <c r="AE35" s="14">
        <f>IF(AS35=0,"",SUM(AF35:AR35)/AS35)</f>
        <v>39.574999999999996</v>
      </c>
      <c r="AF35">
        <f t="shared" si="27"/>
        <v>1000.08</v>
      </c>
      <c r="AG35">
        <f t="shared" si="28"/>
        <v>942.48</v>
      </c>
      <c r="AH35">
        <f t="shared" si="29"/>
        <v>790.08</v>
      </c>
      <c r="AI35">
        <f t="shared" si="30"/>
        <v>1066.56</v>
      </c>
      <c r="AJ35">
        <f t="shared" si="31"/>
        <v>0</v>
      </c>
      <c r="AK35">
        <f t="shared" si="32"/>
        <v>0</v>
      </c>
      <c r="AL35">
        <f t="shared" si="33"/>
        <v>0</v>
      </c>
      <c r="AM35">
        <f t="shared" si="34"/>
        <v>0</v>
      </c>
      <c r="AN35">
        <f t="shared" si="35"/>
        <v>0</v>
      </c>
      <c r="AO35">
        <f t="shared" si="36"/>
        <v>0</v>
      </c>
      <c r="AP35">
        <f t="shared" si="37"/>
        <v>0</v>
      </c>
      <c r="AQ35">
        <f t="shared" si="38"/>
        <v>0</v>
      </c>
      <c r="AR35">
        <f t="shared" si="39"/>
        <v>0</v>
      </c>
      <c r="AS35" s="15">
        <f t="shared" si="40"/>
        <v>96</v>
      </c>
      <c r="AV35" s="16"/>
      <c r="AW35" s="17"/>
      <c r="AX35" s="16"/>
      <c r="AY35" s="16"/>
      <c r="AZ35" s="18"/>
    </row>
  </sheetData>
  <sortState xmlns:xlrd2="http://schemas.microsoft.com/office/spreadsheetml/2017/richdata2" ref="C18:AE35">
    <sortCondition descending="1" ref="AE18:AE35"/>
  </sortState>
  <mergeCells count="2">
    <mergeCell ref="A1:C1"/>
    <mergeCell ref="AE1:AE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4C6356-5FBF-4F4F-AC00-E550377DF389}">
  <dimension ref="A1:E29"/>
  <sheetViews>
    <sheetView topLeftCell="A25" workbookViewId="0">
      <selection activeCell="A13" sqref="A13:XFD13"/>
    </sheetView>
  </sheetViews>
  <sheetFormatPr defaultRowHeight="14.4" x14ac:dyDescent="0.3"/>
  <cols>
    <col min="5" max="5" width="30.6640625" customWidth="1"/>
  </cols>
  <sheetData>
    <row r="1" spans="1:5" ht="82.8" x14ac:dyDescent="0.3">
      <c r="A1" s="16">
        <v>1</v>
      </c>
      <c r="B1" s="17" t="s">
        <v>45</v>
      </c>
      <c r="C1" s="16">
        <v>189.6</v>
      </c>
      <c r="D1" s="16">
        <v>1</v>
      </c>
      <c r="E1" s="18" t="s">
        <v>110</v>
      </c>
    </row>
    <row r="2" spans="1:5" ht="82.8" x14ac:dyDescent="0.3">
      <c r="A2" s="16">
        <v>2</v>
      </c>
      <c r="B2" s="17" t="s">
        <v>45</v>
      </c>
      <c r="C2" s="16">
        <v>185.2</v>
      </c>
      <c r="D2" s="16">
        <v>0.8</v>
      </c>
      <c r="E2" s="18" t="s">
        <v>109</v>
      </c>
    </row>
    <row r="3" spans="1:5" ht="82.8" x14ac:dyDescent="0.3">
      <c r="A3" s="16">
        <v>3</v>
      </c>
      <c r="B3" s="17" t="s">
        <v>45</v>
      </c>
      <c r="C3" s="16">
        <v>182</v>
      </c>
      <c r="D3" s="16">
        <v>4</v>
      </c>
      <c r="E3" s="18" t="s">
        <v>108</v>
      </c>
    </row>
    <row r="4" spans="1:5" ht="82.8" x14ac:dyDescent="0.3">
      <c r="A4" s="16">
        <v>4</v>
      </c>
      <c r="B4" s="17" t="s">
        <v>45</v>
      </c>
      <c r="C4" s="16">
        <v>181.2</v>
      </c>
      <c r="D4" s="16">
        <v>-3.6</v>
      </c>
      <c r="E4" s="18" t="s">
        <v>107</v>
      </c>
    </row>
    <row r="5" spans="1:5" ht="96.6" x14ac:dyDescent="0.3">
      <c r="A5" s="16">
        <v>5</v>
      </c>
      <c r="B5" s="17" t="s">
        <v>45</v>
      </c>
      <c r="C5" s="16">
        <v>174.6</v>
      </c>
      <c r="D5" s="16">
        <v>-4</v>
      </c>
      <c r="E5" s="18" t="s">
        <v>106</v>
      </c>
    </row>
    <row r="6" spans="1:5" ht="82.8" x14ac:dyDescent="0.3">
      <c r="A6" s="16">
        <v>6</v>
      </c>
      <c r="B6" s="17" t="s">
        <v>45</v>
      </c>
      <c r="C6" s="16">
        <v>173</v>
      </c>
      <c r="D6" s="16">
        <v>-3.6</v>
      </c>
      <c r="E6" s="18" t="s">
        <v>105</v>
      </c>
    </row>
    <row r="7" spans="1:5" ht="96.6" x14ac:dyDescent="0.3">
      <c r="A7" s="16">
        <v>7</v>
      </c>
      <c r="B7" s="17" t="s">
        <v>45</v>
      </c>
      <c r="C7" s="16">
        <v>170.8</v>
      </c>
      <c r="D7" s="16">
        <v>-3.4</v>
      </c>
      <c r="E7" s="18" t="s">
        <v>104</v>
      </c>
    </row>
    <row r="8" spans="1:5" ht="124.2" x14ac:dyDescent="0.3">
      <c r="A8" s="16">
        <v>8</v>
      </c>
      <c r="B8" s="17" t="s">
        <v>45</v>
      </c>
      <c r="C8" s="16">
        <v>168.8</v>
      </c>
      <c r="D8" s="16">
        <v>0.6</v>
      </c>
      <c r="E8" s="18" t="s">
        <v>103</v>
      </c>
    </row>
    <row r="9" spans="1:5" ht="124.2" x14ac:dyDescent="0.3">
      <c r="A9" s="16">
        <v>9</v>
      </c>
      <c r="B9" s="17" t="s">
        <v>45</v>
      </c>
      <c r="C9" s="16">
        <v>166.7</v>
      </c>
      <c r="D9" s="18"/>
      <c r="E9" s="18" t="s">
        <v>102</v>
      </c>
    </row>
    <row r="10" spans="1:5" ht="82.8" x14ac:dyDescent="0.3">
      <c r="A10" s="16">
        <v>10</v>
      </c>
      <c r="B10" s="17" t="s">
        <v>45</v>
      </c>
      <c r="C10" s="16">
        <v>165.6</v>
      </c>
      <c r="D10" s="16">
        <v>-5.2</v>
      </c>
      <c r="E10" s="18" t="s">
        <v>101</v>
      </c>
    </row>
    <row r="11" spans="1:5" ht="110.4" x14ac:dyDescent="0.3">
      <c r="A11" s="16">
        <v>11</v>
      </c>
      <c r="B11" s="17" t="s">
        <v>45</v>
      </c>
      <c r="C11" s="16">
        <v>161</v>
      </c>
      <c r="D11" s="18"/>
      <c r="E11" s="18" t="s">
        <v>100</v>
      </c>
    </row>
    <row r="12" spans="1:5" ht="96.6" x14ac:dyDescent="0.3">
      <c r="A12" s="16">
        <v>12</v>
      </c>
      <c r="B12" s="17" t="s">
        <v>45</v>
      </c>
      <c r="C12" s="16">
        <v>160.6</v>
      </c>
      <c r="D12" s="16">
        <v>3</v>
      </c>
      <c r="E12" s="18" t="s">
        <v>99</v>
      </c>
    </row>
    <row r="13" spans="1:5" ht="96.6" x14ac:dyDescent="0.3">
      <c r="A13" s="16">
        <v>13</v>
      </c>
      <c r="B13" s="17" t="s">
        <v>45</v>
      </c>
      <c r="C13" s="16">
        <v>160.4</v>
      </c>
      <c r="D13" s="16">
        <v>-2.8</v>
      </c>
      <c r="E13" s="18" t="s">
        <v>98</v>
      </c>
    </row>
    <row r="14" spans="1:5" ht="82.8" x14ac:dyDescent="0.3">
      <c r="A14" s="16">
        <v>14</v>
      </c>
      <c r="B14" s="17" t="s">
        <v>45</v>
      </c>
      <c r="C14" s="16">
        <v>159.4</v>
      </c>
      <c r="D14" s="16">
        <v>5.0999999999999996</v>
      </c>
      <c r="E14" s="18" t="s">
        <v>97</v>
      </c>
    </row>
    <row r="15" spans="1:5" ht="96.6" x14ac:dyDescent="0.3">
      <c r="A15" s="16">
        <v>15</v>
      </c>
      <c r="B15" s="17" t="s">
        <v>45</v>
      </c>
      <c r="C15" s="16">
        <v>158</v>
      </c>
      <c r="D15" s="16">
        <v>1.6</v>
      </c>
      <c r="E15" s="18" t="s">
        <v>96</v>
      </c>
    </row>
    <row r="16" spans="1:5" ht="96.6" x14ac:dyDescent="0.3">
      <c r="A16" s="16">
        <v>16</v>
      </c>
      <c r="B16" s="17" t="s">
        <v>45</v>
      </c>
      <c r="C16" s="16">
        <v>155.4</v>
      </c>
      <c r="D16" s="16">
        <v>0.3</v>
      </c>
      <c r="E16" s="18" t="s">
        <v>95</v>
      </c>
    </row>
    <row r="17" spans="1:5" ht="82.8" x14ac:dyDescent="0.3">
      <c r="A17" s="16">
        <v>17</v>
      </c>
      <c r="B17" s="17" t="s">
        <v>45</v>
      </c>
      <c r="C17" s="16">
        <v>154.80000000000001</v>
      </c>
      <c r="D17" s="16">
        <v>-0.6</v>
      </c>
      <c r="E17" s="18" t="s">
        <v>94</v>
      </c>
    </row>
    <row r="18" spans="1:5" ht="82.8" x14ac:dyDescent="0.3">
      <c r="A18" s="16">
        <v>18</v>
      </c>
      <c r="B18" s="17" t="s">
        <v>45</v>
      </c>
      <c r="C18" s="16">
        <v>154.19999999999999</v>
      </c>
      <c r="D18" s="16">
        <v>1.8</v>
      </c>
      <c r="E18" s="18" t="s">
        <v>93</v>
      </c>
    </row>
    <row r="19" spans="1:5" ht="96.6" x14ac:dyDescent="0.3">
      <c r="A19" s="16">
        <v>19</v>
      </c>
      <c r="B19" s="17" t="s">
        <v>45</v>
      </c>
      <c r="C19" s="16">
        <v>150.19999999999999</v>
      </c>
      <c r="D19" s="16">
        <v>-0.4</v>
      </c>
      <c r="E19" s="18" t="s">
        <v>92</v>
      </c>
    </row>
    <row r="20" spans="1:5" ht="82.8" x14ac:dyDescent="0.3">
      <c r="A20" s="16">
        <v>20</v>
      </c>
      <c r="B20" s="17" t="s">
        <v>45</v>
      </c>
      <c r="C20" s="16">
        <v>149.80000000000001</v>
      </c>
      <c r="D20" s="16">
        <v>5.2</v>
      </c>
      <c r="E20" s="18" t="s">
        <v>91</v>
      </c>
    </row>
    <row r="21" spans="1:5" ht="82.8" x14ac:dyDescent="0.3">
      <c r="A21" s="16">
        <v>21</v>
      </c>
      <c r="B21" s="17" t="s">
        <v>45</v>
      </c>
      <c r="C21" s="16">
        <v>147.4</v>
      </c>
      <c r="D21" s="18"/>
      <c r="E21" s="18" t="s">
        <v>90</v>
      </c>
    </row>
    <row r="22" spans="1:5" ht="82.8" x14ac:dyDescent="0.3">
      <c r="A22" s="16">
        <v>22</v>
      </c>
      <c r="B22" s="17" t="s">
        <v>45</v>
      </c>
      <c r="C22" s="16">
        <v>147</v>
      </c>
      <c r="D22" s="18"/>
      <c r="E22" s="18" t="s">
        <v>89</v>
      </c>
    </row>
    <row r="23" spans="1:5" ht="96.6" x14ac:dyDescent="0.3">
      <c r="A23" s="16">
        <v>23</v>
      </c>
      <c r="B23" s="17" t="s">
        <v>45</v>
      </c>
      <c r="C23" s="16">
        <v>143.4</v>
      </c>
      <c r="D23" s="16">
        <v>-2.8</v>
      </c>
      <c r="E23" s="18" t="s">
        <v>88</v>
      </c>
    </row>
    <row r="24" spans="1:5" ht="96.6" x14ac:dyDescent="0.3">
      <c r="A24" s="16">
        <v>24</v>
      </c>
      <c r="B24" s="17" t="s">
        <v>45</v>
      </c>
      <c r="C24" s="16">
        <v>135.80000000000001</v>
      </c>
      <c r="D24" s="16">
        <v>0.6</v>
      </c>
      <c r="E24" s="18" t="s">
        <v>87</v>
      </c>
    </row>
    <row r="25" spans="1:5" ht="96.6" x14ac:dyDescent="0.3">
      <c r="A25" s="16">
        <v>25</v>
      </c>
      <c r="B25" s="17" t="s">
        <v>45</v>
      </c>
      <c r="C25" s="16">
        <v>135</v>
      </c>
      <c r="D25" s="16">
        <v>0.6</v>
      </c>
      <c r="E25" s="18" t="s">
        <v>86</v>
      </c>
    </row>
    <row r="26" spans="1:5" ht="27.6" x14ac:dyDescent="0.3">
      <c r="A26" s="16">
        <v>26</v>
      </c>
      <c r="B26" s="17" t="s">
        <v>45</v>
      </c>
      <c r="C26" s="16">
        <v>125.8</v>
      </c>
      <c r="D26" s="18"/>
      <c r="E26" s="18" t="s">
        <v>85</v>
      </c>
    </row>
    <row r="27" spans="1:5" ht="27.6" x14ac:dyDescent="0.3">
      <c r="A27" s="16">
        <v>27</v>
      </c>
      <c r="B27" s="17" t="s">
        <v>45</v>
      </c>
      <c r="C27" s="16">
        <v>109.4</v>
      </c>
      <c r="D27" s="18"/>
      <c r="E27" s="18" t="s">
        <v>84</v>
      </c>
    </row>
    <row r="28" spans="1:5" ht="96.6" x14ac:dyDescent="0.3">
      <c r="A28" s="16">
        <v>28</v>
      </c>
      <c r="B28" s="17" t="s">
        <v>45</v>
      </c>
      <c r="C28" s="16">
        <v>107</v>
      </c>
      <c r="D28" s="16">
        <v>8</v>
      </c>
      <c r="E28" s="18" t="s">
        <v>83</v>
      </c>
    </row>
    <row r="29" spans="1:5" ht="82.8" x14ac:dyDescent="0.3">
      <c r="A29" s="16">
        <v>29</v>
      </c>
      <c r="B29" s="17" t="s">
        <v>45</v>
      </c>
      <c r="C29" s="16">
        <v>103.9</v>
      </c>
      <c r="D29" s="16">
        <v>14.4</v>
      </c>
      <c r="E29" s="18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Blad1</vt:lpstr>
      <vt:lpstr>Blad2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 Berkers</dc:creator>
  <cp:lastModifiedBy>H Berkers</cp:lastModifiedBy>
  <dcterms:created xsi:type="dcterms:W3CDTF">2025-06-05T18:00:48Z</dcterms:created>
  <dcterms:modified xsi:type="dcterms:W3CDTF">2026-01-15T16:50:36Z</dcterms:modified>
</cp:coreProperties>
</file>